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30" windowHeight="9045"/>
  </bookViews>
  <sheets>
    <sheet name="Прайсы" sheetId="15" r:id="rId1"/>
  </sheets>
  <definedNames>
    <definedName name="_xlnm._FilterDatabase" localSheetId="0" hidden="1">Прайсы!$D$3:$D$13</definedName>
    <definedName name="_xlnm.Print_Titles" localSheetId="0">Прайсы!$1:$13</definedName>
    <definedName name="ПРАЙС_ЛИСТ">Прайсы!$D$3:$D$13</definedName>
  </definedNames>
  <calcPr calcId="125725"/>
</workbook>
</file>

<file path=xl/calcChain.xml><?xml version="1.0" encoding="utf-8"?>
<calcChain xmlns="http://schemas.openxmlformats.org/spreadsheetml/2006/main">
  <c r="B189" i="15"/>
  <c r="B190" s="1"/>
  <c r="B191" s="1"/>
  <c r="B192" s="1"/>
  <c r="B193" s="1"/>
  <c r="B194" s="1"/>
  <c r="H190"/>
  <c r="B165"/>
  <c r="B166" s="1"/>
  <c r="B167" s="1"/>
  <c r="B168" s="1"/>
  <c r="B169" s="1"/>
  <c r="B170" s="1"/>
  <c r="H169"/>
  <c r="H165"/>
  <c r="H166"/>
  <c r="H194"/>
  <c r="B188"/>
  <c r="H91"/>
  <c r="H90"/>
  <c r="H93"/>
  <c r="H191"/>
  <c r="H189"/>
  <c r="H188"/>
  <c r="H192"/>
  <c r="H193"/>
  <c r="H187"/>
  <c r="B134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33"/>
  <c r="H162"/>
  <c r="H161"/>
  <c r="H160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3"/>
  <c r="H164"/>
  <c r="H167"/>
  <c r="H168"/>
  <c r="H170"/>
  <c r="H132"/>
  <c r="H60"/>
  <c r="B173"/>
  <c r="B174" s="1"/>
  <c r="B175" s="1"/>
  <c r="B176" s="1"/>
  <c r="B177" s="1"/>
  <c r="B178" s="1"/>
  <c r="B179" s="1"/>
  <c r="H17" l="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71"/>
  <c r="H100"/>
  <c r="H69"/>
  <c r="H173" l="1"/>
  <c r="H174"/>
  <c r="H175"/>
  <c r="H176"/>
  <c r="H177"/>
  <c r="H178"/>
  <c r="H179"/>
  <c r="H172"/>
  <c r="H20" l="1"/>
  <c r="H128"/>
  <c r="H127"/>
  <c r="H126"/>
  <c r="H124"/>
  <c r="H123"/>
  <c r="H122"/>
  <c r="H120"/>
  <c r="H119"/>
  <c r="H118"/>
  <c r="H117"/>
  <c r="H116"/>
  <c r="H115"/>
  <c r="H113"/>
  <c r="H112"/>
  <c r="H110"/>
  <c r="H109"/>
  <c r="H105"/>
  <c r="H104"/>
  <c r="H103"/>
  <c r="H102"/>
  <c r="H101"/>
  <c r="H99"/>
  <c r="H98"/>
  <c r="H97"/>
  <c r="H96"/>
  <c r="H95"/>
  <c r="H94"/>
  <c r="H70"/>
  <c r="H65"/>
  <c r="H64"/>
  <c r="H63"/>
  <c r="H61"/>
  <c r="H59"/>
  <c r="H56"/>
  <c r="H55"/>
  <c r="H54"/>
  <c r="H53"/>
  <c r="H52"/>
  <c r="H51"/>
  <c r="H50"/>
  <c r="H49"/>
  <c r="H47"/>
  <c r="H46"/>
  <c r="H45"/>
  <c r="H44"/>
  <c r="H43"/>
  <c r="H42"/>
  <c r="H41"/>
  <c r="H40"/>
  <c r="H38"/>
  <c r="H37"/>
  <c r="H36"/>
  <c r="H35"/>
  <c r="H34"/>
  <c r="H33"/>
  <c r="H32"/>
  <c r="H31"/>
  <c r="H30"/>
  <c r="H29"/>
  <c r="H28"/>
  <c r="H27"/>
  <c r="H25"/>
  <c r="H24"/>
  <c r="H22"/>
  <c r="H19"/>
</calcChain>
</file>

<file path=xl/sharedStrings.xml><?xml version="1.0" encoding="utf-8"?>
<sst xmlns="http://schemas.openxmlformats.org/spreadsheetml/2006/main" count="406" uniqueCount="201">
  <si>
    <t>Содержание алкоголя</t>
  </si>
  <si>
    <t xml:space="preserve">Плотность </t>
  </si>
  <si>
    <t xml:space="preserve">        Пиво безалкогольное</t>
  </si>
  <si>
    <t>6%</t>
  </si>
  <si>
    <t xml:space="preserve">        Пиво в бутылке 0,5л</t>
  </si>
  <si>
    <t>4,1% об.</t>
  </si>
  <si>
    <t>12%</t>
  </si>
  <si>
    <t>4,3% об.</t>
  </si>
  <si>
    <t>11%</t>
  </si>
  <si>
    <t>3,6% об.</t>
  </si>
  <si>
    <t>10%</t>
  </si>
  <si>
    <t>4,6% об.</t>
  </si>
  <si>
    <t>5,2% об.</t>
  </si>
  <si>
    <t>4,2% об.</t>
  </si>
  <si>
    <t>6,1% об.</t>
  </si>
  <si>
    <t>16%</t>
  </si>
  <si>
    <t xml:space="preserve">        Пиво в кеге</t>
  </si>
  <si>
    <t>4,5% об.</t>
  </si>
  <si>
    <t>5,1% об.</t>
  </si>
  <si>
    <t>15%</t>
  </si>
  <si>
    <t>14%</t>
  </si>
  <si>
    <t>6,0% об.</t>
  </si>
  <si>
    <t xml:space="preserve">        Пиво в ПЭТ бутылке 1,5л</t>
  </si>
  <si>
    <t>Срок хранения</t>
  </si>
  <si>
    <t xml:space="preserve"> 0% об.</t>
  </si>
  <si>
    <t>№</t>
  </si>
  <si>
    <t xml:space="preserve">        Пиво в ПЭТ бутылке 2,5л</t>
  </si>
  <si>
    <t>4,4% об.</t>
  </si>
  <si>
    <t>стекло 0,5 л</t>
  </si>
  <si>
    <t>ПЭТ  1,5 л</t>
  </si>
  <si>
    <t>ПЭТ  2,5 л</t>
  </si>
  <si>
    <t xml:space="preserve">        Спец.предложение</t>
  </si>
  <si>
    <t>Срок хранения (сутки)</t>
  </si>
  <si>
    <t xml:space="preserve">        "Лимонад"</t>
  </si>
  <si>
    <t xml:space="preserve">        "Дюшес"</t>
  </si>
  <si>
    <t xml:space="preserve">        "Тархун"</t>
  </si>
  <si>
    <t>4,9% об.</t>
  </si>
  <si>
    <t xml:space="preserve">      Квас хлебный Ржаная корочка Пастеризованный</t>
  </si>
  <si>
    <t>5,0% об.</t>
  </si>
  <si>
    <t xml:space="preserve">        Пиво в алюминиевой банке 0,5л</t>
  </si>
  <si>
    <t>4,0% об.</t>
  </si>
  <si>
    <t xml:space="preserve">                                                                                                                            </t>
  </si>
  <si>
    <t>ПРАЙС-ЛИСТ</t>
  </si>
  <si>
    <t>Ваш торговый представитель</t>
  </si>
  <si>
    <t xml:space="preserve"> Максим тел.  42-14-14</t>
  </si>
  <si>
    <t>Галина тел.  42-41-41</t>
  </si>
  <si>
    <t>Андрей тел.  42-34-34</t>
  </si>
  <si>
    <t>Наименование</t>
  </si>
  <si>
    <t>Бэссэр 0 безалкогольное светлое пастер.</t>
  </si>
  <si>
    <t>Бэссэр Пилс светлое пастер.</t>
  </si>
  <si>
    <t>Алтай Алтын Тау смелое пастер.</t>
  </si>
  <si>
    <t>Альтендорф Бир светлое пшеничное неосвет. неф.</t>
  </si>
  <si>
    <t>Барнаульское светлое пастер.</t>
  </si>
  <si>
    <t>Барнаульское светлое непастер.</t>
  </si>
  <si>
    <t>Бархатное тёмное пастер.</t>
  </si>
  <si>
    <t>Гольфштайнер Бир светлое пастер.</t>
  </si>
  <si>
    <t>Йозеф Гролле пилзнер премиум пастер.</t>
  </si>
  <si>
    <t>Немецкое светлое пастер.</t>
  </si>
  <si>
    <t>Немецкое крепкое светлое пастер.</t>
  </si>
  <si>
    <t>Привал специальное светлое пастер.</t>
  </si>
  <si>
    <t>Чешское  темное пастер.</t>
  </si>
  <si>
    <t>Чешское оригинальное светлое пастер.</t>
  </si>
  <si>
    <t>Чешское Светлое  пастеризованное</t>
  </si>
  <si>
    <t>Жигулевское светлое  пастеризованное</t>
  </si>
  <si>
    <t>Цена за шт. (руб.)</t>
  </si>
  <si>
    <t>Цена за место (руб.)</t>
  </si>
  <si>
    <t xml:space="preserve">        Пиво в кеге безалкогольное</t>
  </si>
  <si>
    <t>АЛТАЙ Алтын-Тау светлое пастер.</t>
  </si>
  <si>
    <t>Цена за 1 л (руб.)</t>
  </si>
  <si>
    <t>Цена за 30л (руб.)</t>
  </si>
  <si>
    <t>Алтай Фэст светлое пастер.</t>
  </si>
  <si>
    <t>Алтай Фэст нефильтрованное</t>
  </si>
  <si>
    <t>Вайс Тигер неосветленное неф.</t>
  </si>
  <si>
    <t>Жигулевское светлое пастер.</t>
  </si>
  <si>
    <t>Немецкое Крепкое светлое пастер.</t>
  </si>
  <si>
    <t>Чешское белое светлое нефильрованное</t>
  </si>
  <si>
    <t>Чешское Светлое неосветл. неф.</t>
  </si>
  <si>
    <t>Чешское Светлое пастер.</t>
  </si>
  <si>
    <t>Чешское Темное пастер.</t>
  </si>
  <si>
    <t>Чешское Элитное светлое пастер.</t>
  </si>
  <si>
    <t>Шотландский Эль выдержанный темное пастер.</t>
  </si>
  <si>
    <t xml:space="preserve">      КВАС</t>
  </si>
  <si>
    <t xml:space="preserve">     Лимонад Советский из натуральных компонентов   ГОСТ 28188-89</t>
  </si>
  <si>
    <t>Выгодно</t>
  </si>
  <si>
    <t>Супервайзер</t>
  </si>
  <si>
    <t>Алексей тел. 89225554467</t>
  </si>
  <si>
    <t>Хамит тел. 89228050222</t>
  </si>
  <si>
    <t>Янтарное светлое пастер.</t>
  </si>
  <si>
    <t>Квас</t>
  </si>
  <si>
    <t>1,5 Квас хлебный Ржаная корочка  1,5л, л</t>
  </si>
  <si>
    <t>Ирина 28-11-44</t>
  </si>
  <si>
    <t>Минеральная вода "Карачинская" 0,5л ПЭТ</t>
  </si>
  <si>
    <t>Срок хранения (мес.)</t>
  </si>
  <si>
    <t>Минеральная вода "Карачинская" 1,5л ПЭТ</t>
  </si>
  <si>
    <t>Кол-во в упаковке</t>
  </si>
  <si>
    <t>Питьевая вода "Ассоль" 0,5л ПЭТ</t>
  </si>
  <si>
    <t>Питьевая вода "Ассоль" 1,5л ПЭТ</t>
  </si>
  <si>
    <t>Напиток "Экстра-Грушевый" 0,5л стекло</t>
  </si>
  <si>
    <t>Напиток "Экстра-Лимонад" 0,5л стекло</t>
  </si>
  <si>
    <t>Напиток "Экстра-Ситро" 0,5л стекло</t>
  </si>
  <si>
    <t>Напиток "Экстра-Тархун" 0,5л стекло</t>
  </si>
  <si>
    <t>Напиток "Мохито" 0,5л стекло</t>
  </si>
  <si>
    <t>Напиток "Мохито имбирный " 0,5л стекло</t>
  </si>
  <si>
    <t>Минеральная вода</t>
  </si>
  <si>
    <t>Питьевая вода</t>
  </si>
  <si>
    <t>Напитки</t>
  </si>
  <si>
    <t>Напитки с соком</t>
  </si>
  <si>
    <t>Шорли "Яблочный" 7% 0,5л стекло</t>
  </si>
  <si>
    <t>Шорли "Лесные ягоды" 5% сок  0,5л стекло</t>
  </si>
  <si>
    <t>Шорли "Грейпфрут-Лимон" 6% сок  0,5л стекло</t>
  </si>
  <si>
    <t>Напиток "Компотик со вкусом вишни и яблока" 0,5л ПЭТ</t>
  </si>
  <si>
    <t>Напиток "Компотик со вкусом яблока, абрикоса и сливы" 0,5л ПЭТ</t>
  </si>
  <si>
    <t>Напиток "Компотик со вкусом яблока, груши и сливы" 0,5л ПЭТ</t>
  </si>
  <si>
    <t>Тара</t>
  </si>
  <si>
    <t>ПЭТ 0,5</t>
  </si>
  <si>
    <t>ПЭТ 1,5</t>
  </si>
  <si>
    <t>стекло</t>
  </si>
  <si>
    <t>Напитки с соком газированный</t>
  </si>
  <si>
    <t>Виталий 42-33-88</t>
  </si>
  <si>
    <t>Акция</t>
  </si>
  <si>
    <t>Снеки</t>
  </si>
  <si>
    <t>Сухарики "Гаринские" с паприкой и чесноком</t>
  </si>
  <si>
    <t>Сухарики "Гаринские" с паприкой и чесноком (острые)</t>
  </si>
  <si>
    <t>Сухарики "Гаринские" хрен/холодец</t>
  </si>
  <si>
    <t>Сухарики "Гаринские" сметана/лук</t>
  </si>
  <si>
    <t>Сухарики "Гаринские" красная икра</t>
  </si>
  <si>
    <t>Сухарики "Гаринские" с мексиканскими пряностями</t>
  </si>
  <si>
    <t>Сухарики "Гаринские" по-домашнему с чесноком</t>
  </si>
  <si>
    <t>Сухарики "Гаринские" с чесноком Дарницкие</t>
  </si>
  <si>
    <t>Сухарики "Гаринские" по-домашнему с чесноком (кубик)</t>
  </si>
  <si>
    <t>Арахис жарено соленый</t>
  </si>
  <si>
    <t>Арахис ж/с шашлык</t>
  </si>
  <si>
    <t>Арахис ж/с хрен холодец</t>
  </si>
  <si>
    <t>Арахис ж/с васаби</t>
  </si>
  <si>
    <t>Сыровяленое мясо Свинина 100гр</t>
  </si>
  <si>
    <t>Сыровяленое мясо Марала 100гр</t>
  </si>
  <si>
    <t>Сыровяленое мясо Курица 100гр</t>
  </si>
  <si>
    <t>Сыровяленое мясо Говядина 100гр</t>
  </si>
  <si>
    <t>Сыровяленое мясо Говядина 50гр</t>
  </si>
  <si>
    <t>Сыровяленое мясо Курица 50гр</t>
  </si>
  <si>
    <t>Сыровяленое мясо Марала 50гр</t>
  </si>
  <si>
    <t>Мясо ТМ "Гаринские"</t>
  </si>
  <si>
    <t>ПЭТ кг</t>
  </si>
  <si>
    <t>ПЭТ 500гр.</t>
  </si>
  <si>
    <t>ПЭТ 100гр.</t>
  </si>
  <si>
    <t>ПЭТ 50гр.</t>
  </si>
  <si>
    <t>Сыровяленое мясо Свинина 50гр</t>
  </si>
  <si>
    <t xml:space="preserve">     ЖИВОЕ пиво в кеге "КОСОУХОФФ" 
                    г. Наро-Фоминск</t>
  </si>
  <si>
    <t>Косоухофф Dark star темное неф. осветленное</t>
  </si>
  <si>
    <t>Косоухофф светлое неф. осветленное</t>
  </si>
  <si>
    <t>Косоухофф пшеничное неф. осветленное</t>
  </si>
  <si>
    <t>Косоухофф Премиум полутемное неф.осветленное</t>
  </si>
  <si>
    <t>Косоухофф Бреггир Лайт н/ф светлое</t>
  </si>
  <si>
    <t>Косоухофф Драфт фильтр. непастериз. Светлое</t>
  </si>
  <si>
    <r>
      <t xml:space="preserve">Бэссэр 0 безалкогольное светлое пастер. </t>
    </r>
    <r>
      <rPr>
        <b/>
        <sz val="12"/>
        <rFont val="Arial"/>
        <family val="2"/>
        <charset val="204"/>
      </rPr>
      <t>ж/б</t>
    </r>
  </si>
  <si>
    <t>2.1</t>
  </si>
  <si>
    <t>Вобла фирменное пастер.</t>
  </si>
  <si>
    <t>4 % об.</t>
  </si>
  <si>
    <t>Арахис ж/с сметана/лук</t>
  </si>
  <si>
    <t xml:space="preserve">        "Клубника"</t>
  </si>
  <si>
    <t>Брусочки из мяса птицы пикантные "НТД" 100гр , шт</t>
  </si>
  <si>
    <t>Пятачки свиные "НТД" к/в к пиву 100гр, шт</t>
  </si>
  <si>
    <t>Ушки свиные к/в АДЖИКА "НТД" 100гр, шт</t>
  </si>
  <si>
    <t>Ушки свиные к/в АДЖИКА "НТД" 500гр, шт</t>
  </si>
  <si>
    <t>Ушки свиные к/в к пиву "НТД" 100гр, шт</t>
  </si>
  <si>
    <t>Ушки свиные к/в к пиву "НТД" 500гр (классические), шт</t>
  </si>
  <si>
    <t>Сухарики "Гаринские" аджика</t>
  </si>
  <si>
    <t>Сухарики "Гаринские" бекон</t>
  </si>
  <si>
    <t>Сухарики "Гаринские" сало с чесноком</t>
  </si>
  <si>
    <t>Сухарики "Гаринские" салями</t>
  </si>
  <si>
    <t>Сухарики "Гаринские" грибы со сметаной</t>
  </si>
  <si>
    <t>Фисташки  ж/с</t>
  </si>
  <si>
    <t>Кешью  ж/с</t>
  </si>
  <si>
    <t>Миндаль ж/с</t>
  </si>
  <si>
    <t>Миндаль копченый</t>
  </si>
  <si>
    <t>Арахис ж/с барбекю</t>
  </si>
  <si>
    <t>Арахис ж/с бекон</t>
  </si>
  <si>
    <t>Арахис ж/с ветчина с сыром</t>
  </si>
  <si>
    <t>Арахис ж/с салями</t>
  </si>
  <si>
    <t>Арахис ж/с сыр</t>
  </si>
  <si>
    <t>Арахис ж/с сыр с чесночком</t>
  </si>
  <si>
    <t>Арахис ж/с томат с перцем</t>
  </si>
  <si>
    <t>Фундук  ж/с</t>
  </si>
  <si>
    <t>Сидр "Яблочный"</t>
  </si>
  <si>
    <t>Мохито</t>
  </si>
  <si>
    <t>Лимонад "Тархун"</t>
  </si>
  <si>
    <t>Лимонад "Дюшес"</t>
  </si>
  <si>
    <t xml:space="preserve">Сакура "Вишнёвая" </t>
  </si>
  <si>
    <t>Морс "Клюквенный"</t>
  </si>
  <si>
    <t xml:space="preserve">Тара </t>
  </si>
  <si>
    <t>ПЭТ 30 литров</t>
  </si>
  <si>
    <t>НОВИНКА!  Жигулевские напитки г.Самара</t>
  </si>
  <si>
    <t xml:space="preserve">Лимонад </t>
  </si>
  <si>
    <t>Пятачки свиные  АДЖИКА "НТД" к/в к пиву 100гр, шт</t>
  </si>
  <si>
    <t>Ушки свиные к/в с хреном "НТД" 100гр, шт</t>
  </si>
  <si>
    <t>Сергей тел. 89198636746</t>
  </si>
  <si>
    <t>Любовь тел. 89619299090 (29-90-90)</t>
  </si>
  <si>
    <t>Шампань</t>
  </si>
  <si>
    <t>Алексей тел. 28-93-68</t>
  </si>
  <si>
    <t>4,7% об.</t>
  </si>
  <si>
    <t xml:space="preserve">Жигулевское Легендарное экспорт. светлое  пастер.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</si>
</sst>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8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 tint="0.34998626667073579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</font>
    <font>
      <sz val="12"/>
      <color indexed="8"/>
      <name val="Arial"/>
      <family val="2"/>
    </font>
    <font>
      <b/>
      <i/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Border="1" applyProtection="1"/>
    <xf numFmtId="0" fontId="8" fillId="0" borderId="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14" fontId="8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Protection="1"/>
    <xf numFmtId="0" fontId="11" fillId="0" borderId="6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9" fillId="0" borderId="0" xfId="0" applyFont="1" applyProtection="1"/>
    <xf numFmtId="0" fontId="15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wrapText="1"/>
    </xf>
    <xf numFmtId="0" fontId="2" fillId="0" borderId="8" xfId="1" applyNumberFormat="1" applyFont="1" applyBorder="1" applyAlignment="1" applyProtection="1">
      <alignment horizontal="center" vertical="center" wrapText="1"/>
    </xf>
    <xf numFmtId="0" fontId="2" fillId="0" borderId="12" xfId="1" applyNumberFormat="1" applyFont="1" applyBorder="1" applyAlignment="1" applyProtection="1">
      <alignment horizontal="center" vertical="center" wrapText="1"/>
    </xf>
    <xf numFmtId="0" fontId="2" fillId="0" borderId="16" xfId="1" applyNumberFormat="1" applyFont="1" applyBorder="1" applyAlignment="1" applyProtection="1">
      <alignment horizontal="center" vertical="center" wrapText="1"/>
    </xf>
    <xf numFmtId="0" fontId="2" fillId="0" borderId="6" xfId="1" applyNumberFormat="1" applyFont="1" applyBorder="1" applyAlignment="1" applyProtection="1">
      <alignment horizontal="center" vertical="center" wrapText="1"/>
    </xf>
    <xf numFmtId="0" fontId="2" fillId="0" borderId="3" xfId="1" applyNumberFormat="1" applyFont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/>
    </xf>
    <xf numFmtId="0" fontId="3" fillId="2" borderId="7" xfId="1" applyNumberFormat="1" applyFont="1" applyFill="1" applyBorder="1" applyAlignment="1" applyProtection="1">
      <alignment horizontal="left" vertical="top" wrapText="1"/>
    </xf>
    <xf numFmtId="0" fontId="4" fillId="2" borderId="21" xfId="1" applyNumberFormat="1" applyFont="1" applyFill="1" applyBorder="1" applyAlignment="1" applyProtection="1">
      <alignment horizontal="center" vertical="top" wrapText="1"/>
    </xf>
    <xf numFmtId="0" fontId="4" fillId="2" borderId="7" xfId="1" applyNumberFormat="1" applyFont="1" applyFill="1" applyBorder="1" applyAlignment="1" applyProtection="1">
      <alignment horizontal="center" vertical="top" wrapText="1"/>
    </xf>
    <xf numFmtId="0" fontId="4" fillId="2" borderId="22" xfId="1" applyNumberFormat="1" applyFont="1" applyFill="1" applyBorder="1" applyAlignment="1" applyProtection="1">
      <alignment horizontal="center" vertical="center" wrapText="1"/>
    </xf>
    <xf numFmtId="0" fontId="4" fillId="2" borderId="27" xfId="1" applyNumberFormat="1" applyFont="1" applyFill="1" applyBorder="1" applyAlignment="1" applyProtection="1">
      <alignment horizontal="right" vertical="top" wrapText="1"/>
    </xf>
    <xf numFmtId="0" fontId="7" fillId="0" borderId="9" xfId="0" applyFont="1" applyBorder="1" applyAlignment="1" applyProtection="1">
      <alignment horizontal="center" vertical="center"/>
    </xf>
    <xf numFmtId="0" fontId="5" fillId="3" borderId="13" xfId="1" applyNumberFormat="1" applyFont="1" applyFill="1" applyBorder="1" applyAlignment="1" applyProtection="1">
      <alignment horizontal="left" vertical="center" wrapText="1"/>
    </xf>
    <xf numFmtId="0" fontId="5" fillId="3" borderId="25" xfId="1" applyNumberFormat="1" applyFont="1" applyFill="1" applyBorder="1" applyAlignment="1" applyProtection="1">
      <alignment horizontal="center" vertical="center" wrapText="1"/>
    </xf>
    <xf numFmtId="0" fontId="5" fillId="3" borderId="24" xfId="1" applyNumberFormat="1" applyFont="1" applyFill="1" applyBorder="1" applyAlignment="1" applyProtection="1">
      <alignment horizontal="center" vertical="center" wrapText="1"/>
    </xf>
    <xf numFmtId="0" fontId="5" fillId="3" borderId="26" xfId="1" applyNumberFormat="1" applyFont="1" applyFill="1" applyBorder="1" applyAlignment="1" applyProtection="1">
      <alignment horizontal="center" vertical="center" wrapText="1"/>
    </xf>
    <xf numFmtId="4" fontId="5" fillId="3" borderId="28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vertical="center"/>
    </xf>
    <xf numFmtId="0" fontId="5" fillId="3" borderId="13" xfId="1" applyNumberFormat="1" applyFont="1" applyFill="1" applyBorder="1" applyAlignment="1" applyProtection="1">
      <alignment horizontal="left" vertical="top" wrapText="1"/>
    </xf>
    <xf numFmtId="0" fontId="5" fillId="3" borderId="25" xfId="1" applyNumberFormat="1" applyFont="1" applyFill="1" applyBorder="1" applyAlignment="1" applyProtection="1">
      <alignment horizontal="center" vertical="top" wrapText="1"/>
    </xf>
    <xf numFmtId="0" fontId="5" fillId="3" borderId="24" xfId="1" applyNumberFormat="1" applyFont="1" applyFill="1" applyBorder="1" applyAlignment="1" applyProtection="1">
      <alignment horizontal="center" vertical="top" wrapText="1"/>
    </xf>
    <xf numFmtId="4" fontId="5" fillId="3" borderId="24" xfId="1" applyNumberFormat="1" applyFont="1" applyFill="1" applyBorder="1" applyAlignment="1" applyProtection="1">
      <alignment horizontal="right" vertical="top" wrapText="1"/>
    </xf>
    <xf numFmtId="0" fontId="10" fillId="4" borderId="20" xfId="0" applyFont="1" applyFill="1" applyBorder="1" applyAlignment="1" applyProtection="1">
      <alignment horizontal="center" vertical="center"/>
    </xf>
    <xf numFmtId="4" fontId="4" fillId="4" borderId="7" xfId="1" applyNumberFormat="1" applyFont="1" applyFill="1" applyBorder="1" applyAlignment="1" applyProtection="1">
      <alignment horizontal="right" vertical="top" wrapText="1"/>
    </xf>
    <xf numFmtId="0" fontId="5" fillId="3" borderId="14" xfId="1" applyNumberFormat="1" applyFont="1" applyFill="1" applyBorder="1" applyAlignment="1" applyProtection="1">
      <alignment horizontal="left" vertical="center" wrapText="1" readingOrder="1"/>
    </xf>
    <xf numFmtId="0" fontId="5" fillId="3" borderId="4" xfId="1" applyNumberFormat="1" applyFont="1" applyFill="1" applyBorder="1" applyAlignment="1" applyProtection="1">
      <alignment horizontal="center" vertical="center" wrapText="1" readingOrder="1"/>
    </xf>
    <xf numFmtId="9" fontId="5" fillId="3" borderId="14" xfId="1" applyNumberFormat="1" applyFont="1" applyFill="1" applyBorder="1" applyAlignment="1" applyProtection="1">
      <alignment horizontal="center" vertical="center" wrapText="1" readingOrder="1"/>
    </xf>
    <xf numFmtId="0" fontId="5" fillId="3" borderId="17" xfId="1" applyNumberFormat="1" applyFont="1" applyFill="1" applyBorder="1" applyAlignment="1" applyProtection="1">
      <alignment horizontal="center" vertical="center" wrapText="1" readingOrder="1"/>
    </xf>
    <xf numFmtId="4" fontId="5" fillId="3" borderId="2" xfId="1" applyNumberFormat="1" applyFont="1" applyFill="1" applyBorder="1" applyAlignment="1" applyProtection="1">
      <alignment horizontal="right" vertical="center" wrapText="1" readingOrder="1"/>
    </xf>
    <xf numFmtId="0" fontId="7" fillId="0" borderId="0" xfId="0" applyFont="1" applyAlignment="1" applyProtection="1">
      <alignment vertical="center" readingOrder="1"/>
    </xf>
    <xf numFmtId="0" fontId="5" fillId="3" borderId="14" xfId="1" applyNumberFormat="1" applyFont="1" applyFill="1" applyBorder="1" applyAlignment="1" applyProtection="1">
      <alignment horizontal="center" vertical="center" wrapText="1" readingOrder="1"/>
    </xf>
    <xf numFmtId="4" fontId="4" fillId="4" borderId="27" xfId="1" applyNumberFormat="1" applyFont="1" applyFill="1" applyBorder="1" applyAlignment="1" applyProtection="1">
      <alignment horizontal="right" vertical="top" wrapText="1"/>
    </xf>
    <xf numFmtId="0" fontId="5" fillId="3" borderId="14" xfId="1" applyNumberFormat="1" applyFont="1" applyFill="1" applyBorder="1" applyAlignment="1" applyProtection="1">
      <alignment horizontal="left" vertical="top" wrapText="1"/>
    </xf>
    <xf numFmtId="0" fontId="5" fillId="3" borderId="4" xfId="1" applyNumberFormat="1" applyFont="1" applyFill="1" applyBorder="1" applyAlignment="1" applyProtection="1">
      <alignment horizontal="center" vertical="top" wrapText="1"/>
    </xf>
    <xf numFmtId="9" fontId="5" fillId="3" borderId="14" xfId="1" applyNumberFormat="1" applyFont="1" applyFill="1" applyBorder="1" applyAlignment="1" applyProtection="1">
      <alignment horizontal="center" vertical="top" wrapText="1"/>
    </xf>
    <xf numFmtId="0" fontId="5" fillId="3" borderId="17" xfId="1" applyNumberFormat="1" applyFont="1" applyFill="1" applyBorder="1" applyAlignment="1" applyProtection="1">
      <alignment horizontal="center" vertical="center" wrapText="1"/>
    </xf>
    <xf numFmtId="4" fontId="5" fillId="3" borderId="14" xfId="1" applyNumberFormat="1" applyFont="1" applyFill="1" applyBorder="1" applyAlignment="1" applyProtection="1">
      <alignment horizontal="right" vertical="top" wrapText="1"/>
    </xf>
    <xf numFmtId="4" fontId="5" fillId="3" borderId="2" xfId="1" applyNumberFormat="1" applyFont="1" applyFill="1" applyBorder="1" applyAlignment="1" applyProtection="1">
      <alignment horizontal="right" vertical="top" wrapText="1"/>
    </xf>
    <xf numFmtId="0" fontId="7" fillId="0" borderId="10" xfId="0" applyFont="1" applyBorder="1" applyAlignment="1" applyProtection="1">
      <alignment horizontal="center" vertical="center"/>
    </xf>
    <xf numFmtId="0" fontId="5" fillId="3" borderId="14" xfId="1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center" readingOrder="1"/>
    </xf>
    <xf numFmtId="0" fontId="5" fillId="0" borderId="4" xfId="1" applyNumberFormat="1" applyFont="1" applyFill="1" applyBorder="1" applyAlignment="1" applyProtection="1">
      <alignment horizontal="center" vertical="top" wrapText="1"/>
    </xf>
    <xf numFmtId="9" fontId="5" fillId="0" borderId="14" xfId="1" applyNumberFormat="1" applyFont="1" applyFill="1" applyBorder="1" applyAlignment="1" applyProtection="1">
      <alignment horizontal="center" vertical="top" wrapText="1"/>
    </xf>
    <xf numFmtId="0" fontId="5" fillId="0" borderId="17" xfId="1" applyNumberFormat="1" applyFont="1" applyFill="1" applyBorder="1" applyAlignment="1" applyProtection="1">
      <alignment horizontal="center" vertical="center" wrapText="1"/>
    </xf>
    <xf numFmtId="4" fontId="5" fillId="0" borderId="14" xfId="1" applyNumberFormat="1" applyFont="1" applyFill="1" applyBorder="1" applyAlignment="1" applyProtection="1">
      <alignment horizontal="right" vertical="top" wrapText="1"/>
    </xf>
    <xf numFmtId="4" fontId="5" fillId="0" borderId="2" xfId="1" applyNumberFormat="1" applyFont="1" applyFill="1" applyBorder="1" applyAlignment="1" applyProtection="1">
      <alignment horizontal="right" vertical="top" wrapText="1"/>
    </xf>
    <xf numFmtId="0" fontId="7" fillId="0" borderId="23" xfId="0" applyFont="1" applyBorder="1" applyAlignment="1" applyProtection="1">
      <alignment horizontal="center" vertical="center"/>
    </xf>
    <xf numFmtId="0" fontId="2" fillId="3" borderId="24" xfId="1" applyNumberFormat="1" applyFont="1" applyFill="1" applyBorder="1" applyAlignment="1" applyProtection="1">
      <alignment horizontal="right" vertical="top" wrapText="1"/>
    </xf>
    <xf numFmtId="0" fontId="5" fillId="0" borderId="25" xfId="1" applyNumberFormat="1" applyFont="1" applyFill="1" applyBorder="1" applyAlignment="1" applyProtection="1">
      <alignment horizontal="center" vertical="top" wrapText="1"/>
    </xf>
    <xf numFmtId="0" fontId="5" fillId="0" borderId="24" xfId="1" applyNumberFormat="1" applyFont="1" applyFill="1" applyBorder="1" applyAlignment="1" applyProtection="1">
      <alignment horizontal="center" vertical="top" wrapText="1"/>
    </xf>
    <xf numFmtId="0" fontId="5" fillId="0" borderId="26" xfId="1" applyNumberFormat="1" applyFont="1" applyFill="1" applyBorder="1" applyAlignment="1" applyProtection="1">
      <alignment horizontal="center" vertical="center" wrapText="1"/>
    </xf>
    <xf numFmtId="4" fontId="5" fillId="0" borderId="24" xfId="1" applyNumberFormat="1" applyFont="1" applyFill="1" applyBorder="1" applyAlignment="1" applyProtection="1">
      <alignment horizontal="right" vertical="top" wrapText="1"/>
    </xf>
    <xf numFmtId="0" fontId="2" fillId="3" borderId="14" xfId="1" applyNumberFormat="1" applyFont="1" applyFill="1" applyBorder="1" applyAlignment="1" applyProtection="1">
      <alignment horizontal="right" vertical="top" wrapText="1"/>
    </xf>
    <xf numFmtId="0" fontId="5" fillId="0" borderId="14" xfId="1" applyNumberFormat="1" applyFont="1" applyFill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center"/>
    </xf>
    <xf numFmtId="0" fontId="2" fillId="3" borderId="15" xfId="1" applyNumberFormat="1" applyFont="1" applyFill="1" applyBorder="1" applyAlignment="1" applyProtection="1">
      <alignment horizontal="right" vertical="top" wrapText="1"/>
    </xf>
    <xf numFmtId="0" fontId="5" fillId="3" borderId="5" xfId="1" applyNumberFormat="1" applyFont="1" applyFill="1" applyBorder="1" applyAlignment="1" applyProtection="1">
      <alignment horizontal="center" vertical="top" wrapText="1"/>
    </xf>
    <xf numFmtId="0" fontId="5" fillId="3" borderId="15" xfId="1" applyNumberFormat="1" applyFont="1" applyFill="1" applyBorder="1" applyAlignment="1" applyProtection="1">
      <alignment horizontal="center" vertical="top" wrapText="1"/>
    </xf>
    <xf numFmtId="0" fontId="5" fillId="3" borderId="18" xfId="1" applyNumberFormat="1" applyFont="1" applyFill="1" applyBorder="1" applyAlignment="1" applyProtection="1">
      <alignment horizontal="center" vertical="center" wrapText="1"/>
    </xf>
    <xf numFmtId="4" fontId="5" fillId="3" borderId="15" xfId="1" applyNumberFormat="1" applyFont="1" applyFill="1" applyBorder="1" applyAlignment="1" applyProtection="1">
      <alignment horizontal="right" vertical="top" wrapText="1"/>
    </xf>
    <xf numFmtId="0" fontId="0" fillId="0" borderId="0" xfId="0" applyProtection="1"/>
    <xf numFmtId="0" fontId="2" fillId="0" borderId="7" xfId="1" applyNumberFormat="1" applyFont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12" fillId="4" borderId="20" xfId="0" applyFont="1" applyFill="1" applyBorder="1" applyAlignment="1" applyProtection="1">
      <alignment horizontal="center" textRotation="60" readingOrder="1"/>
    </xf>
    <xf numFmtId="0" fontId="6" fillId="0" borderId="0" xfId="0" applyFont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top" wrapText="1"/>
    </xf>
    <xf numFmtId="0" fontId="5" fillId="3" borderId="0" xfId="1" applyNumberFormat="1" applyFont="1" applyFill="1" applyBorder="1" applyAlignment="1" applyProtection="1">
      <alignment horizontal="center" vertical="center" wrapText="1"/>
    </xf>
    <xf numFmtId="9" fontId="5" fillId="3" borderId="0" xfId="1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5" fillId="3" borderId="29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4" fontId="5" fillId="3" borderId="2" xfId="1" applyNumberFormat="1" applyFont="1" applyFill="1" applyBorder="1" applyAlignment="1" applyProtection="1">
      <alignment horizontal="right" vertical="center" wrapText="1"/>
    </xf>
    <xf numFmtId="0" fontId="5" fillId="3" borderId="33" xfId="1" applyNumberFormat="1" applyFont="1" applyFill="1" applyBorder="1" applyAlignment="1" applyProtection="1">
      <alignment horizontal="center" vertical="top" wrapText="1"/>
    </xf>
    <xf numFmtId="0" fontId="5" fillId="3" borderId="19" xfId="1" applyNumberFormat="1" applyFont="1" applyFill="1" applyBorder="1" applyAlignment="1" applyProtection="1">
      <alignment horizontal="center" vertical="top" wrapText="1"/>
    </xf>
    <xf numFmtId="0" fontId="5" fillId="3" borderId="34" xfId="1" applyNumberFormat="1" applyFont="1" applyFill="1" applyBorder="1" applyAlignment="1" applyProtection="1">
      <alignment horizontal="center" vertical="center" wrapText="1"/>
    </xf>
    <xf numFmtId="4" fontId="5" fillId="3" borderId="3" xfId="1" applyNumberFormat="1" applyFont="1" applyFill="1" applyBorder="1" applyAlignment="1" applyProtection="1">
      <alignment horizontal="right" vertical="top" wrapText="1"/>
    </xf>
    <xf numFmtId="49" fontId="7" fillId="0" borderId="30" xfId="0" applyNumberFormat="1" applyFont="1" applyBorder="1" applyAlignment="1" applyProtection="1">
      <alignment horizontal="center" vertical="center"/>
    </xf>
    <xf numFmtId="0" fontId="5" fillId="3" borderId="35" xfId="1" applyNumberFormat="1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vertical="center"/>
    </xf>
    <xf numFmtId="0" fontId="11" fillId="5" borderId="6" xfId="0" applyFont="1" applyFill="1" applyBorder="1" applyAlignment="1" applyProtection="1">
      <alignment vertical="center"/>
    </xf>
    <xf numFmtId="0" fontId="7" fillId="5" borderId="0" xfId="0" applyFont="1" applyFill="1" applyProtection="1"/>
    <xf numFmtId="0" fontId="12" fillId="5" borderId="0" xfId="0" applyFont="1" applyFill="1" applyBorder="1" applyAlignment="1" applyProtection="1">
      <alignment horizontal="center" vertical="center" textRotation="60" readingOrder="1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readingOrder="1"/>
    </xf>
    <xf numFmtId="0" fontId="17" fillId="5" borderId="0" xfId="0" applyFont="1" applyFill="1" applyBorder="1" applyAlignment="1" applyProtection="1">
      <alignment horizontal="center" vertical="center" textRotation="60" readingOrder="1"/>
    </xf>
    <xf numFmtId="0" fontId="7" fillId="0" borderId="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textRotation="60" readingOrder="1"/>
    </xf>
    <xf numFmtId="0" fontId="2" fillId="0" borderId="7" xfId="1" applyNumberFormat="1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3" fillId="2" borderId="12" xfId="1" applyNumberFormat="1" applyFont="1" applyFill="1" applyBorder="1" applyAlignment="1" applyProtection="1">
      <alignment horizontal="left" vertical="top" wrapText="1"/>
    </xf>
    <xf numFmtId="0" fontId="4" fillId="2" borderId="12" xfId="1" applyNumberFormat="1" applyFont="1" applyFill="1" applyBorder="1" applyAlignment="1" applyProtection="1">
      <alignment horizontal="center" vertical="top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top" wrapText="1"/>
    </xf>
    <xf numFmtId="0" fontId="2" fillId="0" borderId="41" xfId="1" applyNumberFormat="1" applyFont="1" applyBorder="1" applyAlignment="1" applyProtection="1">
      <alignment horizontal="center" vertical="center" wrapText="1"/>
    </xf>
    <xf numFmtId="4" fontId="4" fillId="4" borderId="42" xfId="1" applyNumberFormat="1" applyFont="1" applyFill="1" applyBorder="1" applyAlignment="1" applyProtection="1">
      <alignment horizontal="right" vertical="top" wrapText="1"/>
    </xf>
    <xf numFmtId="0" fontId="5" fillId="3" borderId="14" xfId="1" applyNumberFormat="1" applyFont="1" applyFill="1" applyBorder="1" applyAlignment="1" applyProtection="1">
      <alignment horizontal="center" vertical="center" wrapText="1"/>
    </xf>
    <xf numFmtId="0" fontId="5" fillId="3" borderId="39" xfId="1" applyNumberFormat="1" applyFont="1" applyFill="1" applyBorder="1" applyAlignment="1" applyProtection="1">
      <alignment horizontal="center" vertical="center" wrapText="1"/>
    </xf>
    <xf numFmtId="4" fontId="5" fillId="3" borderId="40" xfId="1" applyNumberFormat="1" applyFont="1" applyFill="1" applyBorder="1" applyAlignment="1" applyProtection="1">
      <alignment horizontal="right" vertical="center" wrapText="1"/>
    </xf>
    <xf numFmtId="0" fontId="5" fillId="3" borderId="31" xfId="1" applyNumberFormat="1" applyFont="1" applyFill="1" applyBorder="1" applyAlignment="1" applyProtection="1">
      <alignment horizontal="left" vertical="top" wrapText="1"/>
    </xf>
    <xf numFmtId="0" fontId="5" fillId="0" borderId="19" xfId="1" applyNumberFormat="1" applyFont="1" applyFill="1" applyBorder="1" applyAlignment="1" applyProtection="1">
      <alignment horizontal="left" vertical="top" wrapText="1"/>
    </xf>
    <xf numFmtId="0" fontId="5" fillId="0" borderId="14" xfId="1" applyNumberFormat="1" applyFont="1" applyFill="1" applyBorder="1" applyAlignment="1" applyProtection="1">
      <alignment horizontal="left" vertical="center" wrapText="1"/>
    </xf>
    <xf numFmtId="0" fontId="5" fillId="0" borderId="14" xfId="1" applyNumberFormat="1" applyFont="1" applyFill="1" applyBorder="1" applyAlignment="1" applyProtection="1">
      <alignment horizontal="left" vertical="top" wrapText="1"/>
    </xf>
    <xf numFmtId="0" fontId="5" fillId="0" borderId="36" xfId="1" applyNumberFormat="1" applyFont="1" applyFill="1" applyBorder="1" applyAlignment="1" applyProtection="1">
      <alignment horizontal="left" vertical="top" wrapText="1"/>
    </xf>
    <xf numFmtId="0" fontId="5" fillId="0" borderId="31" xfId="1" applyNumberFormat="1" applyFont="1" applyFill="1" applyBorder="1" applyAlignment="1" applyProtection="1">
      <alignment horizontal="left" vertical="top" wrapText="1"/>
    </xf>
    <xf numFmtId="0" fontId="5" fillId="0" borderId="13" xfId="1" applyNumberFormat="1" applyFont="1" applyFill="1" applyBorder="1" applyAlignment="1" applyProtection="1">
      <alignment horizontal="left" vertical="top" wrapText="1"/>
    </xf>
    <xf numFmtId="0" fontId="5" fillId="0" borderId="15" xfId="1" applyNumberFormat="1" applyFont="1" applyFill="1" applyBorder="1" applyAlignment="1" applyProtection="1">
      <alignment horizontal="left" vertical="top" wrapText="1"/>
    </xf>
    <xf numFmtId="0" fontId="2" fillId="0" borderId="22" xfId="1" applyNumberFormat="1" applyFont="1" applyBorder="1" applyAlignment="1" applyProtection="1">
      <alignment horizontal="center" vertical="center" wrapText="1"/>
    </xf>
    <xf numFmtId="0" fontId="5" fillId="5" borderId="34" xfId="1" applyNumberFormat="1" applyFont="1" applyFill="1" applyBorder="1" applyAlignment="1" applyProtection="1">
      <alignment horizontal="center" vertical="center" wrapText="1"/>
    </xf>
    <xf numFmtId="0" fontId="5" fillId="3" borderId="38" xfId="1" applyNumberFormat="1" applyFont="1" applyFill="1" applyBorder="1" applyAlignment="1" applyProtection="1">
      <alignment horizontal="center" vertical="center" wrapText="1"/>
    </xf>
    <xf numFmtId="0" fontId="5" fillId="5" borderId="35" xfId="1" applyNumberFormat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5" fillId="3" borderId="31" xfId="1" applyNumberFormat="1" applyFont="1" applyFill="1" applyBorder="1" applyAlignment="1" applyProtection="1">
      <alignment horizontal="center" vertical="center" wrapText="1"/>
    </xf>
    <xf numFmtId="9" fontId="5" fillId="5" borderId="19" xfId="1" applyNumberFormat="1" applyFont="1" applyFill="1" applyBorder="1" applyAlignment="1" applyProtection="1">
      <alignment horizontal="center" vertical="center" wrapText="1"/>
    </xf>
    <xf numFmtId="0" fontId="5" fillId="0" borderId="14" xfId="1" applyNumberFormat="1" applyFont="1" applyFill="1" applyBorder="1" applyAlignment="1" applyProtection="1">
      <alignment horizontal="center" vertical="center" wrapText="1"/>
    </xf>
    <xf numFmtId="9" fontId="5" fillId="3" borderId="14" xfId="1" applyNumberFormat="1" applyFont="1" applyFill="1" applyBorder="1" applyAlignment="1" applyProtection="1">
      <alignment horizontal="center" vertical="center" wrapText="1"/>
    </xf>
    <xf numFmtId="9" fontId="5" fillId="3" borderId="36" xfId="1" applyNumberFormat="1" applyFont="1" applyFill="1" applyBorder="1" applyAlignment="1" applyProtection="1">
      <alignment horizontal="center" vertical="center" wrapText="1"/>
    </xf>
    <xf numFmtId="9" fontId="5" fillId="5" borderId="13" xfId="1" applyNumberFormat="1" applyFont="1" applyFill="1" applyBorder="1" applyAlignment="1" applyProtection="1">
      <alignment horizontal="center" vertical="center" wrapText="1"/>
    </xf>
    <xf numFmtId="9" fontId="5" fillId="3" borderId="15" xfId="1" applyNumberFormat="1" applyFont="1" applyFill="1" applyBorder="1" applyAlignment="1" applyProtection="1">
      <alignment horizontal="center" vertical="center" wrapText="1"/>
    </xf>
    <xf numFmtId="0" fontId="2" fillId="0" borderId="45" xfId="1" applyNumberFormat="1" applyFont="1" applyBorder="1" applyAlignment="1" applyProtection="1">
      <alignment horizontal="center" vertical="center" wrapText="1"/>
    </xf>
    <xf numFmtId="4" fontId="0" fillId="4" borderId="45" xfId="0" applyNumberFormat="1" applyFill="1" applyBorder="1" applyAlignment="1" applyProtection="1">
      <alignment horizontal="right" vertical="center"/>
    </xf>
    <xf numFmtId="4" fontId="7" fillId="0" borderId="32" xfId="0" applyNumberFormat="1" applyFont="1" applyBorder="1" applyAlignment="1" applyProtection="1">
      <alignment horizontal="right" vertical="center"/>
    </xf>
    <xf numFmtId="4" fontId="7" fillId="4" borderId="45" xfId="0" applyNumberFormat="1" applyFont="1" applyFill="1" applyBorder="1" applyAlignment="1" applyProtection="1">
      <alignment horizontal="right" vertical="center"/>
    </xf>
    <xf numFmtId="4" fontId="7" fillId="0" borderId="43" xfId="0" applyNumberFormat="1" applyFont="1" applyBorder="1" applyAlignment="1" applyProtection="1">
      <alignment horizontal="right" vertical="center"/>
    </xf>
    <xf numFmtId="4" fontId="7" fillId="0" borderId="46" xfId="0" applyNumberFormat="1" applyFont="1" applyBorder="1" applyAlignment="1" applyProtection="1">
      <alignment horizontal="right" vertical="center"/>
    </xf>
    <xf numFmtId="4" fontId="7" fillId="0" borderId="43" xfId="0" applyNumberFormat="1" applyFont="1" applyFill="1" applyBorder="1" applyAlignment="1" applyProtection="1">
      <alignment horizontal="right" vertical="center"/>
    </xf>
    <xf numFmtId="4" fontId="7" fillId="0" borderId="44" xfId="0" applyNumberFormat="1" applyFont="1" applyBorder="1" applyAlignment="1" applyProtection="1">
      <alignment horizontal="right" vertical="center"/>
    </xf>
    <xf numFmtId="4" fontId="7" fillId="4" borderId="42" xfId="0" applyNumberFormat="1" applyFont="1" applyFill="1" applyBorder="1" applyAlignment="1" applyProtection="1">
      <alignment horizontal="right" vertical="center"/>
    </xf>
    <xf numFmtId="4" fontId="7" fillId="5" borderId="19" xfId="0" applyNumberFormat="1" applyFont="1" applyFill="1" applyBorder="1" applyAlignment="1" applyProtection="1">
      <alignment horizontal="right" vertical="center"/>
    </xf>
    <xf numFmtId="4" fontId="7" fillId="5" borderId="14" xfId="0" applyNumberFormat="1" applyFont="1" applyFill="1" applyBorder="1" applyAlignment="1" applyProtection="1">
      <alignment horizontal="right" vertical="center"/>
    </xf>
    <xf numFmtId="4" fontId="7" fillId="5" borderId="15" xfId="0" applyNumberFormat="1" applyFont="1" applyFill="1" applyBorder="1" applyAlignment="1" applyProtection="1">
      <alignment horizontal="right" vertical="center"/>
    </xf>
    <xf numFmtId="9" fontId="5" fillId="3" borderId="13" xfId="1" applyNumberFormat="1" applyFont="1" applyFill="1" applyBorder="1" applyAlignment="1" applyProtection="1">
      <alignment horizontal="center" vertical="center" wrapText="1"/>
    </xf>
    <xf numFmtId="4" fontId="7" fillId="0" borderId="46" xfId="0" applyNumberFormat="1" applyFont="1" applyFill="1" applyBorder="1" applyAlignment="1" applyProtection="1">
      <alignment horizontal="right" vertical="center"/>
    </xf>
    <xf numFmtId="0" fontId="16" fillId="3" borderId="14" xfId="3" applyNumberFormat="1" applyFont="1" applyFill="1" applyBorder="1" applyAlignment="1">
      <alignment horizontal="left" vertical="center" wrapText="1"/>
    </xf>
    <xf numFmtId="4" fontId="5" fillId="3" borderId="43" xfId="1" applyNumberFormat="1" applyFont="1" applyFill="1" applyBorder="1" applyAlignment="1" applyProtection="1">
      <alignment horizontal="right" vertical="center" wrapText="1"/>
    </xf>
    <xf numFmtId="0" fontId="5" fillId="3" borderId="14" xfId="1" applyNumberFormat="1" applyFont="1" applyFill="1" applyBorder="1" applyAlignment="1" applyProtection="1">
      <alignment horizontal="left" vertical="center" wrapText="1"/>
    </xf>
    <xf numFmtId="0" fontId="16" fillId="3" borderId="15" xfId="3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 applyProtection="1">
      <alignment horizontal="left" vertical="center" wrapText="1"/>
    </xf>
    <xf numFmtId="0" fontId="4" fillId="2" borderId="21" xfId="1" applyNumberFormat="1" applyFont="1" applyFill="1" applyBorder="1" applyAlignment="1" applyProtection="1">
      <alignment horizontal="center" vertical="center" wrapText="1"/>
    </xf>
    <xf numFmtId="4" fontId="4" fillId="4" borderId="27" xfId="1" applyNumberFormat="1" applyFont="1" applyFill="1" applyBorder="1" applyAlignment="1" applyProtection="1">
      <alignment horizontal="right" vertical="center" wrapText="1"/>
    </xf>
    <xf numFmtId="0" fontId="5" fillId="3" borderId="4" xfId="1" applyNumberFormat="1" applyFont="1" applyFill="1" applyBorder="1" applyAlignment="1" applyProtection="1">
      <alignment horizontal="center" vertical="center" wrapText="1"/>
    </xf>
    <xf numFmtId="0" fontId="5" fillId="3" borderId="15" xfId="1" applyNumberFormat="1" applyFont="1" applyFill="1" applyBorder="1" applyAlignment="1" applyProtection="1">
      <alignment horizontal="left" vertical="center" wrapText="1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2" fillId="0" borderId="19" xfId="1" applyNumberFormat="1" applyFont="1" applyBorder="1" applyAlignment="1" applyProtection="1">
      <alignment vertical="center" wrapText="1"/>
    </xf>
    <xf numFmtId="0" fontId="4" fillId="2" borderId="7" xfId="1" applyNumberFormat="1" applyFont="1" applyFill="1" applyBorder="1" applyAlignment="1" applyProtection="1">
      <alignment vertical="top" wrapText="1"/>
    </xf>
    <xf numFmtId="4" fontId="5" fillId="3" borderId="24" xfId="1" applyNumberFormat="1" applyFont="1" applyFill="1" applyBorder="1" applyAlignment="1" applyProtection="1">
      <alignment vertical="center" wrapText="1"/>
    </xf>
    <xf numFmtId="4" fontId="5" fillId="3" borderId="19" xfId="1" applyNumberFormat="1" applyFont="1" applyFill="1" applyBorder="1" applyAlignment="1" applyProtection="1">
      <alignment vertical="top" wrapText="1"/>
    </xf>
    <xf numFmtId="4" fontId="4" fillId="4" borderId="7" xfId="1" applyNumberFormat="1" applyFont="1" applyFill="1" applyBorder="1" applyAlignment="1" applyProtection="1">
      <alignment vertical="top" wrapText="1"/>
    </xf>
    <xf numFmtId="4" fontId="5" fillId="3" borderId="14" xfId="1" applyNumberFormat="1" applyFont="1" applyFill="1" applyBorder="1" applyAlignment="1" applyProtection="1">
      <alignment vertical="center" wrapText="1"/>
    </xf>
    <xf numFmtId="4" fontId="5" fillId="3" borderId="14" xfId="1" applyNumberFormat="1" applyFont="1" applyFill="1" applyBorder="1" applyAlignment="1" applyProtection="1">
      <alignment vertical="top" wrapText="1"/>
    </xf>
    <xf numFmtId="4" fontId="5" fillId="0" borderId="14" xfId="1" applyNumberFormat="1" applyFont="1" applyFill="1" applyBorder="1" applyAlignment="1" applyProtection="1">
      <alignment vertical="top" wrapText="1"/>
    </xf>
    <xf numFmtId="4" fontId="5" fillId="0" borderId="24" xfId="1" applyNumberFormat="1" applyFont="1" applyFill="1" applyBorder="1" applyAlignment="1" applyProtection="1">
      <alignment vertical="top" wrapText="1"/>
    </xf>
    <xf numFmtId="4" fontId="5" fillId="3" borderId="24" xfId="1" applyNumberFormat="1" applyFont="1" applyFill="1" applyBorder="1" applyAlignment="1" applyProtection="1">
      <alignment vertical="top" wrapText="1"/>
    </xf>
    <xf numFmtId="4" fontId="5" fillId="3" borderId="15" xfId="1" applyNumberFormat="1" applyFont="1" applyFill="1" applyBorder="1" applyAlignment="1" applyProtection="1">
      <alignment vertical="top" wrapText="1"/>
    </xf>
    <xf numFmtId="0" fontId="2" fillId="0" borderId="7" xfId="1" applyNumberFormat="1" applyFont="1" applyBorder="1" applyAlignment="1" applyProtection="1">
      <alignment vertical="center" wrapText="1"/>
    </xf>
    <xf numFmtId="4" fontId="4" fillId="2" borderId="7" xfId="1" applyNumberFormat="1" applyFont="1" applyFill="1" applyBorder="1" applyAlignment="1" applyProtection="1">
      <alignment vertical="center" wrapText="1"/>
    </xf>
    <xf numFmtId="4" fontId="5" fillId="3" borderId="31" xfId="1" applyNumberFormat="1" applyFont="1" applyFill="1" applyBorder="1" applyAlignment="1" applyProtection="1">
      <alignment vertical="center" wrapText="1"/>
    </xf>
    <xf numFmtId="4" fontId="4" fillId="4" borderId="7" xfId="1" applyNumberFormat="1" applyFont="1" applyFill="1" applyBorder="1" applyAlignment="1" applyProtection="1">
      <alignment vertical="center" wrapText="1"/>
    </xf>
    <xf numFmtId="4" fontId="5" fillId="3" borderId="33" xfId="1" applyNumberFormat="1" applyFont="1" applyFill="1" applyBorder="1" applyAlignment="1" applyProtection="1">
      <alignment vertical="center" wrapText="1"/>
    </xf>
    <xf numFmtId="4" fontId="5" fillId="0" borderId="10" xfId="1" applyNumberFormat="1" applyFont="1" applyFill="1" applyBorder="1" applyAlignment="1" applyProtection="1">
      <alignment vertical="center" wrapText="1"/>
    </xf>
    <xf numFmtId="4" fontId="5" fillId="3" borderId="10" xfId="1" applyNumberFormat="1" applyFont="1" applyFill="1" applyBorder="1" applyAlignment="1" applyProtection="1">
      <alignment vertical="center" wrapText="1"/>
    </xf>
    <xf numFmtId="4" fontId="5" fillId="3" borderId="37" xfId="1" applyNumberFormat="1" applyFont="1" applyFill="1" applyBorder="1" applyAlignment="1" applyProtection="1">
      <alignment vertical="center" wrapText="1"/>
    </xf>
    <xf numFmtId="4" fontId="5" fillId="0" borderId="13" xfId="1" applyNumberFormat="1" applyFont="1" applyFill="1" applyBorder="1" applyAlignment="1" applyProtection="1">
      <alignment vertical="center" wrapText="1"/>
    </xf>
    <xf numFmtId="4" fontId="5" fillId="0" borderId="14" xfId="1" applyNumberFormat="1" applyFont="1" applyFill="1" applyBorder="1" applyAlignment="1" applyProtection="1">
      <alignment vertical="center" wrapText="1"/>
    </xf>
    <xf numFmtId="4" fontId="5" fillId="3" borderId="13" xfId="1" applyNumberFormat="1" applyFont="1" applyFill="1" applyBorder="1" applyAlignment="1" applyProtection="1">
      <alignment vertical="center" wrapText="1"/>
    </xf>
    <xf numFmtId="4" fontId="5" fillId="3" borderId="36" xfId="1" applyNumberFormat="1" applyFont="1" applyFill="1" applyBorder="1" applyAlignment="1" applyProtection="1">
      <alignment vertical="center" wrapText="1"/>
    </xf>
    <xf numFmtId="4" fontId="5" fillId="3" borderId="0" xfId="1" applyNumberFormat="1" applyFont="1" applyFill="1" applyBorder="1" applyAlignment="1" applyProtection="1">
      <alignment vertical="center" wrapText="1"/>
    </xf>
    <xf numFmtId="4" fontId="4" fillId="4" borderId="12" xfId="1" applyNumberFormat="1" applyFont="1" applyFill="1" applyBorder="1" applyAlignment="1" applyProtection="1">
      <alignment vertical="top" wrapText="1"/>
    </xf>
    <xf numFmtId="2" fontId="5" fillId="3" borderId="14" xfId="1" applyNumberFormat="1" applyFont="1" applyFill="1" applyBorder="1" applyAlignment="1" applyProtection="1">
      <alignment vertical="center" wrapText="1"/>
    </xf>
    <xf numFmtId="2" fontId="5" fillId="3" borderId="15" xfId="1" applyNumberFormat="1" applyFont="1" applyFill="1" applyBorder="1" applyAlignment="1" applyProtection="1">
      <alignment vertical="center" wrapText="1"/>
    </xf>
    <xf numFmtId="2" fontId="4" fillId="4" borderId="7" xfId="1" applyNumberFormat="1" applyFont="1" applyFill="1" applyBorder="1" applyAlignment="1" applyProtection="1">
      <alignment vertical="center" wrapText="1"/>
    </xf>
    <xf numFmtId="2" fontId="5" fillId="3" borderId="17" xfId="1" applyNumberFormat="1" applyFont="1" applyFill="1" applyBorder="1" applyAlignment="1" applyProtection="1">
      <alignment vertical="center" wrapText="1"/>
    </xf>
    <xf numFmtId="2" fontId="5" fillId="3" borderId="18" xfId="1" applyNumberFormat="1" applyFont="1" applyFill="1" applyBorder="1" applyAlignment="1" applyProtection="1">
      <alignment vertical="center" wrapText="1"/>
    </xf>
    <xf numFmtId="0" fontId="12" fillId="4" borderId="19" xfId="0" applyFont="1" applyFill="1" applyBorder="1" applyAlignment="1" applyProtection="1">
      <alignment horizontal="center" textRotation="60" readingOrder="1"/>
    </xf>
    <xf numFmtId="4" fontId="5" fillId="3" borderId="32" xfId="1" applyNumberFormat="1" applyFont="1" applyFill="1" applyBorder="1" applyAlignment="1" applyProtection="1">
      <alignment horizontal="right" vertical="center" wrapText="1"/>
    </xf>
    <xf numFmtId="0" fontId="5" fillId="3" borderId="9" xfId="1" applyNumberFormat="1" applyFont="1" applyFill="1" applyBorder="1" applyAlignment="1" applyProtection="1">
      <alignment horizontal="center" vertical="center" wrapText="1"/>
    </xf>
    <xf numFmtId="0" fontId="5" fillId="3" borderId="13" xfId="1" applyNumberFormat="1" applyFont="1" applyFill="1" applyBorder="1" applyAlignment="1" applyProtection="1">
      <alignment horizontal="center" vertical="center" wrapText="1"/>
    </xf>
    <xf numFmtId="4" fontId="5" fillId="3" borderId="15" xfId="1" applyNumberFormat="1" applyFont="1" applyFill="1" applyBorder="1" applyAlignment="1" applyProtection="1">
      <alignment vertical="center" wrapText="1"/>
    </xf>
    <xf numFmtId="4" fontId="7" fillId="0" borderId="47" xfId="0" applyNumberFormat="1" applyFont="1" applyFill="1" applyBorder="1" applyAlignment="1" applyProtection="1">
      <alignment horizontal="right" vertical="center"/>
    </xf>
    <xf numFmtId="0" fontId="5" fillId="0" borderId="13" xfId="1" applyNumberFormat="1" applyFont="1" applyFill="1" applyBorder="1" applyAlignment="1" applyProtection="1">
      <alignment horizontal="left" vertical="center" wrapText="1"/>
    </xf>
    <xf numFmtId="0" fontId="5" fillId="0" borderId="15" xfId="1" applyNumberFormat="1" applyFont="1" applyFill="1" applyBorder="1" applyAlignment="1" applyProtection="1">
      <alignment horizontal="left" vertical="center" wrapText="1"/>
    </xf>
    <xf numFmtId="0" fontId="5" fillId="3" borderId="43" xfId="1" applyNumberFormat="1" applyFont="1" applyFill="1" applyBorder="1" applyAlignment="1" applyProtection="1">
      <alignment horizontal="left" vertical="center" wrapText="1" readingOrder="1"/>
    </xf>
    <xf numFmtId="0" fontId="10" fillId="4" borderId="37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readingOrder="1"/>
    </xf>
    <xf numFmtId="0" fontId="7" fillId="0" borderId="15" xfId="0" applyFont="1" applyBorder="1" applyAlignment="1" applyProtection="1">
      <alignment horizontal="center" vertical="center" readingOrder="1"/>
    </xf>
    <xf numFmtId="0" fontId="7" fillId="0" borderId="13" xfId="0" applyFont="1" applyBorder="1" applyAlignment="1" applyProtection="1">
      <alignment horizontal="center" vertical="center" readingOrder="1"/>
    </xf>
  </cellXfs>
  <cellStyles count="4">
    <cellStyle name="Обычный" xfId="0" builtinId="0"/>
    <cellStyle name="Обычный 2" xfId="2"/>
    <cellStyle name="Обычный_Лист1" xfId="1"/>
    <cellStyle name="Обычный_Прайсы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238125</xdr:rowOff>
    </xdr:from>
    <xdr:to>
      <xdr:col>2</xdr:col>
      <xdr:colOff>628650</xdr:colOff>
      <xdr:row>1</xdr:row>
      <xdr:rowOff>1047750</xdr:rowOff>
    </xdr:to>
    <xdr:pic>
      <xdr:nvPicPr>
        <xdr:cNvPr id="2" name="Рисунок 1" descr="ЛоготипБПЗ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314325"/>
          <a:ext cx="809625" cy="809625"/>
        </a:xfrm>
        <a:prstGeom prst="rect">
          <a:avLst/>
        </a:prstGeom>
      </xdr:spPr>
    </xdr:pic>
    <xdr:clientData/>
  </xdr:twoCellAnchor>
  <xdr:twoCellAnchor>
    <xdr:from>
      <xdr:col>2</xdr:col>
      <xdr:colOff>2790824</xdr:colOff>
      <xdr:row>1</xdr:row>
      <xdr:rowOff>133350</xdr:rowOff>
    </xdr:from>
    <xdr:to>
      <xdr:col>7</xdr:col>
      <xdr:colOff>0</xdr:colOff>
      <xdr:row>1</xdr:row>
      <xdr:rowOff>533400</xdr:rowOff>
    </xdr:to>
    <xdr:sp macro="" textlink="">
      <xdr:nvSpPr>
        <xdr:cNvPr id="4" name="TextBox 3"/>
        <xdr:cNvSpPr txBox="1"/>
      </xdr:nvSpPr>
      <xdr:spPr>
        <a:xfrm>
          <a:off x="3076574" y="133350"/>
          <a:ext cx="4752976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ru-RU" sz="2000" b="1"/>
            <a:t>ООО "АлтайФэст" </a:t>
          </a:r>
        </a:p>
      </xdr:txBody>
    </xdr:sp>
    <xdr:clientData/>
  </xdr:twoCellAnchor>
  <xdr:twoCellAnchor>
    <xdr:from>
      <xdr:col>2</xdr:col>
      <xdr:colOff>1047750</xdr:colOff>
      <xdr:row>1</xdr:row>
      <xdr:rowOff>19050</xdr:rowOff>
    </xdr:from>
    <xdr:to>
      <xdr:col>2</xdr:col>
      <xdr:colOff>3209925</xdr:colOff>
      <xdr:row>1</xdr:row>
      <xdr:rowOff>295275</xdr:rowOff>
    </xdr:to>
    <xdr:sp macro="" textlink="">
      <xdr:nvSpPr>
        <xdr:cNvPr id="6" name="TextBox 5"/>
        <xdr:cNvSpPr txBox="1"/>
      </xdr:nvSpPr>
      <xdr:spPr>
        <a:xfrm>
          <a:off x="1333500" y="19050"/>
          <a:ext cx="21621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 b="1"/>
            <a:t>Официальный дистрибьютор</a:t>
          </a:r>
        </a:p>
      </xdr:txBody>
    </xdr:sp>
    <xdr:clientData/>
  </xdr:twoCellAnchor>
  <xdr:twoCellAnchor>
    <xdr:from>
      <xdr:col>2</xdr:col>
      <xdr:colOff>819151</xdr:colOff>
      <xdr:row>1</xdr:row>
      <xdr:rowOff>295277</xdr:rowOff>
    </xdr:from>
    <xdr:to>
      <xdr:col>2</xdr:col>
      <xdr:colOff>2228850</xdr:colOff>
      <xdr:row>1</xdr:row>
      <xdr:rowOff>1057275</xdr:rowOff>
    </xdr:to>
    <xdr:sp macro="" textlink="">
      <xdr:nvSpPr>
        <xdr:cNvPr id="8" name="TextBox 7"/>
        <xdr:cNvSpPr txBox="1"/>
      </xdr:nvSpPr>
      <xdr:spPr>
        <a:xfrm>
          <a:off x="1504951" y="371477"/>
          <a:ext cx="1409699" cy="7619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/>
            <a:t>Барнаульский</a:t>
          </a:r>
        </a:p>
        <a:p>
          <a:r>
            <a:rPr lang="ru-RU" sz="1400" b="1"/>
            <a:t>пивоваренный</a:t>
          </a:r>
        </a:p>
        <a:p>
          <a:r>
            <a:rPr lang="ru-RU" sz="1400" b="1"/>
            <a:t>завод</a:t>
          </a:r>
        </a:p>
      </xdr:txBody>
    </xdr:sp>
    <xdr:clientData/>
  </xdr:twoCellAnchor>
  <xdr:twoCellAnchor>
    <xdr:from>
      <xdr:col>2</xdr:col>
      <xdr:colOff>2790824</xdr:colOff>
      <xdr:row>1</xdr:row>
      <xdr:rowOff>133350</xdr:rowOff>
    </xdr:from>
    <xdr:to>
      <xdr:col>7</xdr:col>
      <xdr:colOff>0</xdr:colOff>
      <xdr:row>1</xdr:row>
      <xdr:rowOff>533400</xdr:rowOff>
    </xdr:to>
    <xdr:sp macro="" textlink="">
      <xdr:nvSpPr>
        <xdr:cNvPr id="9" name="TextBox 8"/>
        <xdr:cNvSpPr txBox="1"/>
      </xdr:nvSpPr>
      <xdr:spPr>
        <a:xfrm>
          <a:off x="3076574" y="133350"/>
          <a:ext cx="4752976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ru-RU" sz="2000" b="1"/>
            <a:t>ООО "АлтайФэст" </a:t>
          </a:r>
        </a:p>
      </xdr:txBody>
    </xdr:sp>
    <xdr:clientData/>
  </xdr:twoCellAnchor>
  <xdr:twoCellAnchor>
    <xdr:from>
      <xdr:col>2</xdr:col>
      <xdr:colOff>2800350</xdr:colOff>
      <xdr:row>1</xdr:row>
      <xdr:rowOff>561975</xdr:rowOff>
    </xdr:from>
    <xdr:to>
      <xdr:col>6</xdr:col>
      <xdr:colOff>9525</xdr:colOff>
      <xdr:row>1</xdr:row>
      <xdr:rowOff>914400</xdr:rowOff>
    </xdr:to>
    <xdr:sp macro="" textlink="">
      <xdr:nvSpPr>
        <xdr:cNvPr id="10" name="TextBox 9"/>
        <xdr:cNvSpPr txBox="1"/>
      </xdr:nvSpPr>
      <xdr:spPr>
        <a:xfrm>
          <a:off x="3486150" y="561975"/>
          <a:ext cx="38290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ru-RU" sz="1100"/>
        </a:p>
      </xdr:txBody>
    </xdr:sp>
    <xdr:clientData/>
  </xdr:twoCellAnchor>
  <xdr:twoCellAnchor>
    <xdr:from>
      <xdr:col>2</xdr:col>
      <xdr:colOff>1047750</xdr:colOff>
      <xdr:row>1</xdr:row>
      <xdr:rowOff>19050</xdr:rowOff>
    </xdr:from>
    <xdr:to>
      <xdr:col>2</xdr:col>
      <xdr:colOff>3209925</xdr:colOff>
      <xdr:row>1</xdr:row>
      <xdr:rowOff>295275</xdr:rowOff>
    </xdr:to>
    <xdr:sp macro="" textlink="">
      <xdr:nvSpPr>
        <xdr:cNvPr id="11" name="TextBox 10"/>
        <xdr:cNvSpPr txBox="1"/>
      </xdr:nvSpPr>
      <xdr:spPr>
        <a:xfrm>
          <a:off x="1333500" y="19050"/>
          <a:ext cx="21621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 b="1"/>
            <a:t>Официальный дистрибьютор</a:t>
          </a:r>
        </a:p>
      </xdr:txBody>
    </xdr:sp>
    <xdr:clientData/>
  </xdr:twoCellAnchor>
  <xdr:twoCellAnchor>
    <xdr:from>
      <xdr:col>2</xdr:col>
      <xdr:colOff>2790824</xdr:colOff>
      <xdr:row>1</xdr:row>
      <xdr:rowOff>133350</xdr:rowOff>
    </xdr:from>
    <xdr:to>
      <xdr:col>7</xdr:col>
      <xdr:colOff>0</xdr:colOff>
      <xdr:row>1</xdr:row>
      <xdr:rowOff>533400</xdr:rowOff>
    </xdr:to>
    <xdr:sp macro="" textlink="">
      <xdr:nvSpPr>
        <xdr:cNvPr id="14" name="TextBox 13"/>
        <xdr:cNvSpPr txBox="1"/>
      </xdr:nvSpPr>
      <xdr:spPr>
        <a:xfrm>
          <a:off x="3076574" y="133350"/>
          <a:ext cx="4752976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ru-RU" sz="2000" b="1"/>
            <a:t>ООО "АлтайФэст"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Сайт: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bpz56.ru</a:t>
          </a:r>
          <a:endParaRPr lang="ru-RU" sz="2000" b="1"/>
        </a:p>
      </xdr:txBody>
    </xdr:sp>
    <xdr:clientData/>
  </xdr:twoCellAnchor>
  <xdr:twoCellAnchor>
    <xdr:from>
      <xdr:col>2</xdr:col>
      <xdr:colOff>2628900</xdr:colOff>
      <xdr:row>1</xdr:row>
      <xdr:rowOff>561974</xdr:rowOff>
    </xdr:from>
    <xdr:to>
      <xdr:col>7</xdr:col>
      <xdr:colOff>0</xdr:colOff>
      <xdr:row>1</xdr:row>
      <xdr:rowOff>962025</xdr:rowOff>
    </xdr:to>
    <xdr:sp macro="" textlink="">
      <xdr:nvSpPr>
        <xdr:cNvPr id="15" name="TextBox 14"/>
        <xdr:cNvSpPr txBox="1"/>
      </xdr:nvSpPr>
      <xdr:spPr>
        <a:xfrm>
          <a:off x="2914650" y="561974"/>
          <a:ext cx="49149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 b="1"/>
            <a:t>Адрес:  г. Оренбург, ул. Автоматики д. 17  телефон: </a:t>
          </a:r>
          <a:r>
            <a:rPr lang="ru-RU" sz="1200" b="1">
              <a:solidFill>
                <a:schemeClr val="dk1"/>
              </a:solidFill>
              <a:latin typeface="+mn-lt"/>
              <a:ea typeface="+mn-ea"/>
              <a:cs typeface="+mn-cs"/>
            </a:rPr>
            <a:t> 8(3532)66-28-50</a:t>
          </a:r>
          <a:endParaRPr lang="ru-RU" sz="1200" b="1"/>
        </a:p>
      </xdr:txBody>
    </xdr:sp>
    <xdr:clientData/>
  </xdr:twoCellAnchor>
  <xdr:twoCellAnchor>
    <xdr:from>
      <xdr:col>2</xdr:col>
      <xdr:colOff>866775</xdr:colOff>
      <xdr:row>1</xdr:row>
      <xdr:rowOff>57150</xdr:rowOff>
    </xdr:from>
    <xdr:to>
      <xdr:col>2</xdr:col>
      <xdr:colOff>3028950</xdr:colOff>
      <xdr:row>1</xdr:row>
      <xdr:rowOff>333375</xdr:rowOff>
    </xdr:to>
    <xdr:sp macro="" textlink="">
      <xdr:nvSpPr>
        <xdr:cNvPr id="16" name="TextBox 15"/>
        <xdr:cNvSpPr txBox="1"/>
      </xdr:nvSpPr>
      <xdr:spPr>
        <a:xfrm>
          <a:off x="1552575" y="133350"/>
          <a:ext cx="21621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 b="1"/>
            <a:t>Официальный дистрибьютор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194"/>
  <sheetViews>
    <sheetView showZeros="0" tabSelected="1" zoomScaleNormal="100" workbookViewId="0">
      <selection activeCell="C20" sqref="C20"/>
    </sheetView>
  </sheetViews>
  <sheetFormatPr defaultColWidth="9.140625" defaultRowHeight="15"/>
  <cols>
    <col min="1" max="1" width="6" style="8" customWidth="1"/>
    <col min="2" max="2" width="4.28515625" style="8" customWidth="1"/>
    <col min="3" max="3" width="56" style="8" customWidth="1"/>
    <col min="4" max="4" width="15.5703125" style="9" customWidth="1"/>
    <col min="5" max="5" width="14.42578125" style="8" customWidth="1"/>
    <col min="6" max="6" width="13.28515625" style="8" customWidth="1"/>
    <col min="7" max="7" width="13.85546875" style="91" customWidth="1"/>
    <col min="8" max="8" width="14.42578125" style="9" customWidth="1"/>
    <col min="9" max="9" width="9.140625" style="8"/>
    <col min="10" max="10" width="9.140625" style="8" customWidth="1"/>
    <col min="11" max="16384" width="9.140625" style="8"/>
  </cols>
  <sheetData>
    <row r="1" spans="2:12" ht="6" customHeight="1"/>
    <row r="2" spans="2:12" ht="83.45" customHeight="1" thickBot="1">
      <c r="B2" s="10"/>
      <c r="C2" s="11"/>
      <c r="D2" s="11"/>
      <c r="E2" s="11"/>
      <c r="F2" s="11"/>
    </row>
    <row r="3" spans="2:12" ht="24.75" customHeight="1">
      <c r="B3" s="12" t="s">
        <v>41</v>
      </c>
      <c r="C3" s="13">
        <v>42480</v>
      </c>
      <c r="D3" s="14" t="s">
        <v>42</v>
      </c>
      <c r="E3" s="15"/>
      <c r="F3" s="101"/>
      <c r="G3" s="102"/>
      <c r="H3" s="103"/>
      <c r="L3" s="16"/>
    </row>
    <row r="4" spans="2:12" s="1" customFormat="1" ht="21.75" customHeight="1">
      <c r="C4" s="3" t="s">
        <v>43</v>
      </c>
      <c r="D4" s="3" t="s">
        <v>44</v>
      </c>
      <c r="E4" s="7"/>
      <c r="G4" s="2"/>
      <c r="H4" s="2"/>
    </row>
    <row r="5" spans="2:12" s="3" customFormat="1" ht="21.75" hidden="1" customHeight="1">
      <c r="C5" s="3" t="s">
        <v>43</v>
      </c>
      <c r="D5" s="3" t="s">
        <v>196</v>
      </c>
      <c r="E5" s="5"/>
      <c r="G5" s="4"/>
      <c r="H5" s="4"/>
    </row>
    <row r="6" spans="2:12" s="3" customFormat="1" ht="21.75" hidden="1" customHeight="1">
      <c r="C6" s="3" t="s">
        <v>43</v>
      </c>
      <c r="D6" s="6" t="s">
        <v>90</v>
      </c>
      <c r="E6" s="7"/>
      <c r="G6" s="4"/>
      <c r="H6" s="4"/>
    </row>
    <row r="7" spans="2:12" s="3" customFormat="1" ht="21.75" hidden="1" customHeight="1">
      <c r="C7" s="3" t="s">
        <v>43</v>
      </c>
      <c r="D7" s="3" t="s">
        <v>118</v>
      </c>
      <c r="E7" s="7"/>
      <c r="G7" s="4"/>
      <c r="H7" s="4"/>
    </row>
    <row r="8" spans="2:12" s="3" customFormat="1" ht="21.75" hidden="1" customHeight="1">
      <c r="C8" s="3" t="s">
        <v>43</v>
      </c>
      <c r="D8" s="3" t="s">
        <v>45</v>
      </c>
      <c r="E8" s="7"/>
      <c r="G8" s="4"/>
      <c r="H8" s="4"/>
    </row>
    <row r="9" spans="2:12" s="3" customFormat="1" ht="21.75" hidden="1" customHeight="1">
      <c r="C9" s="3" t="s">
        <v>43</v>
      </c>
      <c r="D9" s="3" t="s">
        <v>86</v>
      </c>
      <c r="E9" s="7"/>
      <c r="G9" s="4"/>
      <c r="H9" s="4"/>
    </row>
    <row r="10" spans="2:12" s="3" customFormat="1" ht="21.75" hidden="1" customHeight="1">
      <c r="C10" s="3" t="s">
        <v>43</v>
      </c>
      <c r="D10" s="3" t="s">
        <v>85</v>
      </c>
      <c r="E10" s="7"/>
      <c r="G10" s="4"/>
      <c r="H10" s="4"/>
    </row>
    <row r="11" spans="2:12" s="3" customFormat="1" ht="21.75" hidden="1" customHeight="1">
      <c r="C11" s="3" t="s">
        <v>43</v>
      </c>
      <c r="D11" s="3" t="s">
        <v>195</v>
      </c>
      <c r="E11" s="7"/>
      <c r="G11" s="4"/>
      <c r="H11" s="4"/>
    </row>
    <row r="12" spans="2:12" s="17" customFormat="1" ht="21.75" hidden="1" customHeight="1">
      <c r="C12" s="17" t="s">
        <v>43</v>
      </c>
      <c r="D12" s="17" t="s">
        <v>46</v>
      </c>
      <c r="E12" s="18"/>
      <c r="G12" s="176"/>
      <c r="H12" s="19"/>
    </row>
    <row r="13" spans="2:12" s="17" customFormat="1" ht="21.75" hidden="1" customHeight="1" collapsed="1">
      <c r="C13" s="17" t="s">
        <v>84</v>
      </c>
      <c r="D13" s="20" t="s">
        <v>198</v>
      </c>
      <c r="E13" s="18"/>
      <c r="G13" s="176"/>
      <c r="H13" s="19"/>
    </row>
    <row r="14" spans="2:12" ht="8.25" customHeight="1" thickBot="1"/>
    <row r="15" spans="2:12" s="21" customFormat="1" ht="55.5" customHeight="1" thickBot="1">
      <c r="B15" s="22" t="s">
        <v>25</v>
      </c>
      <c r="C15" s="23" t="s">
        <v>47</v>
      </c>
      <c r="D15" s="24" t="s">
        <v>0</v>
      </c>
      <c r="E15" s="23" t="s">
        <v>1</v>
      </c>
      <c r="F15" s="25" t="s">
        <v>32</v>
      </c>
      <c r="G15" s="177" t="s">
        <v>64</v>
      </c>
      <c r="H15" s="26" t="s">
        <v>65</v>
      </c>
    </row>
    <row r="16" spans="2:12" ht="19.5" customHeight="1" thickBot="1">
      <c r="B16" s="27"/>
      <c r="C16" s="28" t="s">
        <v>88</v>
      </c>
      <c r="D16" s="29"/>
      <c r="E16" s="30"/>
      <c r="F16" s="31"/>
      <c r="G16" s="178"/>
      <c r="H16" s="32"/>
    </row>
    <row r="17" spans="1:8" s="39" customFormat="1" ht="33.75" customHeight="1" thickBot="1">
      <c r="A17" s="107"/>
      <c r="B17" s="108">
        <v>1</v>
      </c>
      <c r="C17" s="34" t="s">
        <v>89</v>
      </c>
      <c r="D17" s="35" t="s">
        <v>24</v>
      </c>
      <c r="E17" s="36" t="s">
        <v>3</v>
      </c>
      <c r="F17" s="37">
        <v>120</v>
      </c>
      <c r="G17" s="179">
        <v>44</v>
      </c>
      <c r="H17" s="38">
        <f>G17*6</f>
        <v>264</v>
      </c>
    </row>
    <row r="18" spans="1:8" ht="19.5" customHeight="1" thickBot="1">
      <c r="B18" s="27"/>
      <c r="C18" s="28" t="s">
        <v>2</v>
      </c>
      <c r="D18" s="29"/>
      <c r="E18" s="30"/>
      <c r="F18" s="31"/>
      <c r="G18" s="178"/>
      <c r="H18" s="32"/>
    </row>
    <row r="19" spans="1:8" ht="16.5" customHeight="1">
      <c r="B19" s="33">
        <v>2</v>
      </c>
      <c r="C19" s="40" t="s">
        <v>48</v>
      </c>
      <c r="D19" s="95" t="s">
        <v>24</v>
      </c>
      <c r="E19" s="96" t="s">
        <v>3</v>
      </c>
      <c r="F19" s="97">
        <v>120</v>
      </c>
      <c r="G19" s="180">
        <v>40</v>
      </c>
      <c r="H19" s="98">
        <f>G19*20</f>
        <v>800</v>
      </c>
    </row>
    <row r="20" spans="1:8" ht="32.25" customHeight="1" thickBot="1">
      <c r="A20" s="104"/>
      <c r="B20" s="99" t="s">
        <v>155</v>
      </c>
      <c r="C20" s="34" t="s">
        <v>154</v>
      </c>
      <c r="D20" s="209" t="s">
        <v>24</v>
      </c>
      <c r="E20" s="210" t="s">
        <v>3</v>
      </c>
      <c r="F20" s="100">
        <v>180</v>
      </c>
      <c r="G20" s="190">
        <v>42</v>
      </c>
      <c r="H20" s="208">
        <f>G20*6</f>
        <v>252</v>
      </c>
    </row>
    <row r="21" spans="1:8" ht="19.5" customHeight="1" thickBot="1">
      <c r="B21" s="122"/>
      <c r="C21" s="28" t="s">
        <v>39</v>
      </c>
      <c r="D21" s="29"/>
      <c r="E21" s="30"/>
      <c r="F21" s="31"/>
      <c r="G21" s="181"/>
      <c r="H21" s="45"/>
    </row>
    <row r="22" spans="1:8" s="51" customFormat="1" ht="32.25" customHeight="1">
      <c r="A22" s="104"/>
      <c r="B22" s="217">
        <v>3</v>
      </c>
      <c r="C22" s="215" t="s">
        <v>49</v>
      </c>
      <c r="D22" s="47" t="s">
        <v>9</v>
      </c>
      <c r="E22" s="48" t="s">
        <v>10</v>
      </c>
      <c r="F22" s="49">
        <v>180</v>
      </c>
      <c r="G22" s="182">
        <v>42</v>
      </c>
      <c r="H22" s="50">
        <f>G22*6</f>
        <v>252</v>
      </c>
    </row>
    <row r="23" spans="1:8" s="51" customFormat="1" ht="32.25" customHeight="1">
      <c r="A23" s="104"/>
      <c r="B23" s="219">
        <v>4</v>
      </c>
      <c r="C23" s="215" t="s">
        <v>200</v>
      </c>
      <c r="D23" s="47" t="s">
        <v>199</v>
      </c>
      <c r="E23" s="48">
        <v>0.12</v>
      </c>
      <c r="F23" s="49">
        <v>180</v>
      </c>
      <c r="G23" s="182">
        <v>45</v>
      </c>
      <c r="H23" s="50">
        <v>270</v>
      </c>
    </row>
    <row r="24" spans="1:8" s="51" customFormat="1" ht="32.25" customHeight="1">
      <c r="A24" s="104"/>
      <c r="B24" s="106">
        <v>5</v>
      </c>
      <c r="C24" s="215" t="s">
        <v>57</v>
      </c>
      <c r="D24" s="47" t="s">
        <v>13</v>
      </c>
      <c r="E24" s="52" t="s">
        <v>8</v>
      </c>
      <c r="F24" s="49">
        <v>180</v>
      </c>
      <c r="G24" s="182">
        <v>45</v>
      </c>
      <c r="H24" s="50">
        <f>G24*6</f>
        <v>270</v>
      </c>
    </row>
    <row r="25" spans="1:8" s="51" customFormat="1" ht="32.25" customHeight="1" thickBot="1">
      <c r="A25" s="104"/>
      <c r="B25" s="218">
        <v>6</v>
      </c>
      <c r="C25" s="215" t="s">
        <v>62</v>
      </c>
      <c r="D25" s="47" t="s">
        <v>11</v>
      </c>
      <c r="E25" s="52">
        <v>0.12</v>
      </c>
      <c r="F25" s="49">
        <v>180</v>
      </c>
      <c r="G25" s="182">
        <v>45</v>
      </c>
      <c r="H25" s="50">
        <f>G25*6</f>
        <v>270</v>
      </c>
    </row>
    <row r="26" spans="1:8" ht="19.5" customHeight="1" thickBot="1">
      <c r="B26" s="216"/>
      <c r="C26" s="28" t="s">
        <v>4</v>
      </c>
      <c r="D26" s="29"/>
      <c r="E26" s="30"/>
      <c r="F26" s="31"/>
      <c r="G26" s="181"/>
      <c r="H26" s="53"/>
    </row>
    <row r="27" spans="1:8" ht="16.5" customHeight="1">
      <c r="B27" s="109">
        <v>7</v>
      </c>
      <c r="C27" s="54" t="s">
        <v>50</v>
      </c>
      <c r="D27" s="55" t="s">
        <v>27</v>
      </c>
      <c r="E27" s="56">
        <v>0.11</v>
      </c>
      <c r="F27" s="57">
        <v>180</v>
      </c>
      <c r="G27" s="183">
        <v>45</v>
      </c>
      <c r="H27" s="59">
        <f t="shared" ref="H27:H38" si="0">G27*20</f>
        <v>900</v>
      </c>
    </row>
    <row r="28" spans="1:8" ht="24.75" customHeight="1">
      <c r="B28" s="105">
        <v>8</v>
      </c>
      <c r="C28" s="54" t="s">
        <v>51</v>
      </c>
      <c r="D28" s="55" t="s">
        <v>5</v>
      </c>
      <c r="E28" s="61" t="s">
        <v>6</v>
      </c>
      <c r="F28" s="57">
        <v>180</v>
      </c>
      <c r="G28" s="183">
        <v>49</v>
      </c>
      <c r="H28" s="59">
        <f t="shared" si="0"/>
        <v>980</v>
      </c>
    </row>
    <row r="29" spans="1:8" ht="32.25" customHeight="1">
      <c r="A29" s="104"/>
      <c r="B29" s="110">
        <v>9</v>
      </c>
      <c r="C29" s="54" t="s">
        <v>52</v>
      </c>
      <c r="D29" s="55" t="s">
        <v>7</v>
      </c>
      <c r="E29" s="61" t="s">
        <v>8</v>
      </c>
      <c r="F29" s="57">
        <v>180</v>
      </c>
      <c r="G29" s="183">
        <v>45</v>
      </c>
      <c r="H29" s="59">
        <f t="shared" si="0"/>
        <v>900</v>
      </c>
    </row>
    <row r="30" spans="1:8" ht="16.5" customHeight="1">
      <c r="B30" s="105">
        <v>10</v>
      </c>
      <c r="C30" s="54" t="s">
        <v>53</v>
      </c>
      <c r="D30" s="55" t="s">
        <v>7</v>
      </c>
      <c r="E30" s="61" t="s">
        <v>8</v>
      </c>
      <c r="F30" s="57">
        <v>45</v>
      </c>
      <c r="G30" s="183">
        <v>45</v>
      </c>
      <c r="H30" s="59">
        <f t="shared" si="0"/>
        <v>900</v>
      </c>
    </row>
    <row r="31" spans="1:8" ht="16.5" customHeight="1">
      <c r="B31" s="110">
        <v>11</v>
      </c>
      <c r="C31" s="54" t="s">
        <v>54</v>
      </c>
      <c r="D31" s="55" t="s">
        <v>7</v>
      </c>
      <c r="E31" s="61" t="s">
        <v>6</v>
      </c>
      <c r="F31" s="57">
        <v>180</v>
      </c>
      <c r="G31" s="183">
        <v>45</v>
      </c>
      <c r="H31" s="59">
        <f t="shared" si="0"/>
        <v>900</v>
      </c>
    </row>
    <row r="32" spans="1:8" ht="16.5" customHeight="1">
      <c r="B32" s="105">
        <v>12</v>
      </c>
      <c r="C32" s="54" t="s">
        <v>49</v>
      </c>
      <c r="D32" s="55" t="s">
        <v>9</v>
      </c>
      <c r="E32" s="61" t="s">
        <v>10</v>
      </c>
      <c r="F32" s="57">
        <v>180</v>
      </c>
      <c r="G32" s="183">
        <v>43</v>
      </c>
      <c r="H32" s="59">
        <f t="shared" si="0"/>
        <v>860</v>
      </c>
    </row>
    <row r="33" spans="1:8" s="62" customFormat="1" ht="16.5" customHeight="1">
      <c r="A33" s="104"/>
      <c r="B33" s="106">
        <v>13</v>
      </c>
      <c r="C33" s="46" t="s">
        <v>55</v>
      </c>
      <c r="D33" s="47" t="s">
        <v>11</v>
      </c>
      <c r="E33" s="52" t="s">
        <v>6</v>
      </c>
      <c r="F33" s="49">
        <v>180</v>
      </c>
      <c r="G33" s="182">
        <v>48</v>
      </c>
      <c r="H33" s="50">
        <f t="shared" si="0"/>
        <v>960</v>
      </c>
    </row>
    <row r="34" spans="1:8" ht="16.5" customHeight="1">
      <c r="B34" s="105">
        <v>14</v>
      </c>
      <c r="C34" s="54" t="s">
        <v>56</v>
      </c>
      <c r="D34" s="55" t="s">
        <v>17</v>
      </c>
      <c r="E34" s="56">
        <v>0.12</v>
      </c>
      <c r="F34" s="57">
        <v>180</v>
      </c>
      <c r="G34" s="183">
        <v>49</v>
      </c>
      <c r="H34" s="59">
        <f t="shared" si="0"/>
        <v>980</v>
      </c>
    </row>
    <row r="35" spans="1:8" ht="16.5" customHeight="1">
      <c r="B35" s="110">
        <v>15</v>
      </c>
      <c r="C35" s="54" t="s">
        <v>57</v>
      </c>
      <c r="D35" s="55" t="s">
        <v>13</v>
      </c>
      <c r="E35" s="61" t="s">
        <v>8</v>
      </c>
      <c r="F35" s="57">
        <v>180</v>
      </c>
      <c r="G35" s="183">
        <v>43</v>
      </c>
      <c r="H35" s="59">
        <f t="shared" si="0"/>
        <v>860</v>
      </c>
    </row>
    <row r="36" spans="1:8" ht="16.5" customHeight="1">
      <c r="B36" s="105">
        <v>16</v>
      </c>
      <c r="C36" s="54" t="s">
        <v>58</v>
      </c>
      <c r="D36" s="55" t="s">
        <v>14</v>
      </c>
      <c r="E36" s="56">
        <v>0.16</v>
      </c>
      <c r="F36" s="57">
        <v>180</v>
      </c>
      <c r="G36" s="183">
        <v>49</v>
      </c>
      <c r="H36" s="59">
        <f t="shared" si="0"/>
        <v>980</v>
      </c>
    </row>
    <row r="37" spans="1:8" ht="16.5" customHeight="1">
      <c r="B37" s="110">
        <v>17</v>
      </c>
      <c r="C37" s="54" t="s">
        <v>59</v>
      </c>
      <c r="D37" s="55" t="s">
        <v>14</v>
      </c>
      <c r="E37" s="56">
        <v>0.16</v>
      </c>
      <c r="F37" s="57">
        <v>180</v>
      </c>
      <c r="G37" s="183">
        <v>48</v>
      </c>
      <c r="H37" s="59">
        <f t="shared" si="0"/>
        <v>960</v>
      </c>
    </row>
    <row r="38" spans="1:8" ht="16.5" customHeight="1" thickBot="1">
      <c r="B38" s="111">
        <v>18</v>
      </c>
      <c r="C38" s="54" t="s">
        <v>60</v>
      </c>
      <c r="D38" s="55" t="s">
        <v>36</v>
      </c>
      <c r="E38" s="56">
        <v>0.15</v>
      </c>
      <c r="F38" s="57">
        <v>180</v>
      </c>
      <c r="G38" s="183">
        <v>47</v>
      </c>
      <c r="H38" s="59">
        <f t="shared" si="0"/>
        <v>940</v>
      </c>
    </row>
    <row r="39" spans="1:8" ht="19.5" customHeight="1" thickBot="1">
      <c r="B39" s="27"/>
      <c r="C39" s="28" t="s">
        <v>22</v>
      </c>
      <c r="D39" s="29"/>
      <c r="E39" s="30"/>
      <c r="F39" s="31"/>
      <c r="G39" s="181"/>
      <c r="H39" s="53"/>
    </row>
    <row r="40" spans="1:8" ht="16.5" customHeight="1">
      <c r="B40" s="60">
        <v>19</v>
      </c>
      <c r="C40" s="54" t="s">
        <v>52</v>
      </c>
      <c r="D40" s="55" t="s">
        <v>7</v>
      </c>
      <c r="E40" s="61" t="s">
        <v>8</v>
      </c>
      <c r="F40" s="57">
        <v>120</v>
      </c>
      <c r="G40" s="183">
        <v>99</v>
      </c>
      <c r="H40" s="59">
        <f t="shared" ref="H40:H47" si="1">G40*6</f>
        <v>594</v>
      </c>
    </row>
    <row r="41" spans="1:8" ht="16.5" customHeight="1">
      <c r="B41" s="60">
        <v>20</v>
      </c>
      <c r="C41" s="54" t="s">
        <v>53</v>
      </c>
      <c r="D41" s="55" t="s">
        <v>7</v>
      </c>
      <c r="E41" s="61" t="s">
        <v>8</v>
      </c>
      <c r="F41" s="57">
        <v>45</v>
      </c>
      <c r="G41" s="183">
        <v>99</v>
      </c>
      <c r="H41" s="59">
        <f t="shared" si="1"/>
        <v>594</v>
      </c>
    </row>
    <row r="42" spans="1:8" ht="16.5" customHeight="1">
      <c r="B42" s="60">
        <v>21</v>
      </c>
      <c r="C42" s="54" t="s">
        <v>54</v>
      </c>
      <c r="D42" s="55" t="s">
        <v>7</v>
      </c>
      <c r="E42" s="61" t="s">
        <v>6</v>
      </c>
      <c r="F42" s="57">
        <v>120</v>
      </c>
      <c r="G42" s="183">
        <v>97</v>
      </c>
      <c r="H42" s="59">
        <f t="shared" si="1"/>
        <v>582</v>
      </c>
    </row>
    <row r="43" spans="1:8" ht="16.5" customHeight="1">
      <c r="B43" s="60">
        <v>22</v>
      </c>
      <c r="C43" s="54" t="s">
        <v>49</v>
      </c>
      <c r="D43" s="55" t="s">
        <v>9</v>
      </c>
      <c r="E43" s="61" t="s">
        <v>10</v>
      </c>
      <c r="F43" s="57">
        <v>120</v>
      </c>
      <c r="G43" s="183">
        <v>96</v>
      </c>
      <c r="H43" s="59">
        <f t="shared" si="1"/>
        <v>576</v>
      </c>
    </row>
    <row r="44" spans="1:8" ht="16.5" customHeight="1">
      <c r="B44" s="60">
        <v>23</v>
      </c>
      <c r="C44" s="54" t="s">
        <v>57</v>
      </c>
      <c r="D44" s="55" t="s">
        <v>13</v>
      </c>
      <c r="E44" s="61" t="s">
        <v>8</v>
      </c>
      <c r="F44" s="57">
        <v>120</v>
      </c>
      <c r="G44" s="183">
        <v>99</v>
      </c>
      <c r="H44" s="59">
        <f t="shared" si="1"/>
        <v>594</v>
      </c>
    </row>
    <row r="45" spans="1:8" ht="16.5" customHeight="1">
      <c r="B45" s="60">
        <v>24</v>
      </c>
      <c r="C45" s="54" t="s">
        <v>58</v>
      </c>
      <c r="D45" s="55" t="s">
        <v>14</v>
      </c>
      <c r="E45" s="56">
        <v>0.16</v>
      </c>
      <c r="F45" s="57">
        <v>180</v>
      </c>
      <c r="G45" s="183">
        <v>101</v>
      </c>
      <c r="H45" s="59">
        <f t="shared" si="1"/>
        <v>606</v>
      </c>
    </row>
    <row r="46" spans="1:8" ht="16.5" customHeight="1">
      <c r="B46" s="60">
        <v>25</v>
      </c>
      <c r="C46" s="54" t="s">
        <v>61</v>
      </c>
      <c r="D46" s="55" t="s">
        <v>18</v>
      </c>
      <c r="E46" s="56">
        <v>0.14000000000000001</v>
      </c>
      <c r="F46" s="57">
        <v>120</v>
      </c>
      <c r="G46" s="183">
        <v>103</v>
      </c>
      <c r="H46" s="59">
        <f>G46*6</f>
        <v>618</v>
      </c>
    </row>
    <row r="47" spans="1:8" ht="16.5" customHeight="1" thickBot="1">
      <c r="B47" s="60">
        <v>26</v>
      </c>
      <c r="C47" s="54" t="s">
        <v>87</v>
      </c>
      <c r="D47" s="55" t="s">
        <v>11</v>
      </c>
      <c r="E47" s="56">
        <v>0.12</v>
      </c>
      <c r="F47" s="57">
        <v>120</v>
      </c>
      <c r="G47" s="183">
        <v>99</v>
      </c>
      <c r="H47" s="59">
        <f t="shared" si="1"/>
        <v>594</v>
      </c>
    </row>
    <row r="48" spans="1:8" ht="19.5" customHeight="1" thickBot="1">
      <c r="B48" s="27"/>
      <c r="C48" s="28" t="s">
        <v>26</v>
      </c>
      <c r="D48" s="29"/>
      <c r="E48" s="30"/>
      <c r="F48" s="31"/>
      <c r="G48" s="181"/>
      <c r="H48" s="53"/>
    </row>
    <row r="49" spans="2:8" ht="16.5" customHeight="1">
      <c r="B49" s="60">
        <v>27</v>
      </c>
      <c r="C49" s="54" t="s">
        <v>52</v>
      </c>
      <c r="D49" s="55" t="s">
        <v>7</v>
      </c>
      <c r="E49" s="61" t="s">
        <v>8</v>
      </c>
      <c r="F49" s="57">
        <v>120</v>
      </c>
      <c r="G49" s="183">
        <v>154</v>
      </c>
      <c r="H49" s="59">
        <f t="shared" ref="H49:H56" si="2">G49*4</f>
        <v>616</v>
      </c>
    </row>
    <row r="50" spans="2:8" ht="16.5" customHeight="1">
      <c r="B50" s="60">
        <v>28</v>
      </c>
      <c r="C50" s="54" t="s">
        <v>53</v>
      </c>
      <c r="D50" s="55" t="s">
        <v>7</v>
      </c>
      <c r="E50" s="61" t="s">
        <v>8</v>
      </c>
      <c r="F50" s="57">
        <v>45</v>
      </c>
      <c r="G50" s="183">
        <v>154</v>
      </c>
      <c r="H50" s="59">
        <f t="shared" si="2"/>
        <v>616</v>
      </c>
    </row>
    <row r="51" spans="2:8" ht="16.5" customHeight="1">
      <c r="B51" s="60">
        <v>29</v>
      </c>
      <c r="C51" s="54" t="s">
        <v>54</v>
      </c>
      <c r="D51" s="55" t="s">
        <v>7</v>
      </c>
      <c r="E51" s="61" t="s">
        <v>6</v>
      </c>
      <c r="F51" s="57">
        <v>120</v>
      </c>
      <c r="G51" s="183">
        <v>153</v>
      </c>
      <c r="H51" s="59">
        <f t="shared" si="2"/>
        <v>612</v>
      </c>
    </row>
    <row r="52" spans="2:8" ht="16.5" customHeight="1">
      <c r="B52" s="60">
        <v>30</v>
      </c>
      <c r="C52" s="54" t="s">
        <v>49</v>
      </c>
      <c r="D52" s="55" t="s">
        <v>9</v>
      </c>
      <c r="E52" s="61" t="s">
        <v>10</v>
      </c>
      <c r="F52" s="57">
        <v>120</v>
      </c>
      <c r="G52" s="183">
        <v>150</v>
      </c>
      <c r="H52" s="59">
        <f t="shared" si="2"/>
        <v>600</v>
      </c>
    </row>
    <row r="53" spans="2:8" ht="16.5" customHeight="1">
      <c r="B53" s="60">
        <v>31</v>
      </c>
      <c r="C53" s="54" t="s">
        <v>57</v>
      </c>
      <c r="D53" s="55" t="s">
        <v>13</v>
      </c>
      <c r="E53" s="61" t="s">
        <v>8</v>
      </c>
      <c r="F53" s="57">
        <v>120</v>
      </c>
      <c r="G53" s="183">
        <v>155</v>
      </c>
      <c r="H53" s="59">
        <f t="shared" si="2"/>
        <v>620</v>
      </c>
    </row>
    <row r="54" spans="2:8" ht="16.5" customHeight="1">
      <c r="B54" s="60">
        <v>32</v>
      </c>
      <c r="C54" s="54" t="s">
        <v>58</v>
      </c>
      <c r="D54" s="55" t="s">
        <v>14</v>
      </c>
      <c r="E54" s="56">
        <v>0.16</v>
      </c>
      <c r="F54" s="57">
        <v>180</v>
      </c>
      <c r="G54" s="183">
        <v>157</v>
      </c>
      <c r="H54" s="58">
        <f t="shared" si="2"/>
        <v>628</v>
      </c>
    </row>
    <row r="55" spans="2:8" ht="16.5" customHeight="1">
      <c r="B55" s="60">
        <v>33</v>
      </c>
      <c r="C55" s="54" t="s">
        <v>61</v>
      </c>
      <c r="D55" s="55" t="s">
        <v>18</v>
      </c>
      <c r="E55" s="56">
        <v>0.14000000000000001</v>
      </c>
      <c r="F55" s="57">
        <v>120</v>
      </c>
      <c r="G55" s="183">
        <v>159</v>
      </c>
      <c r="H55" s="59">
        <f>G55*4</f>
        <v>636</v>
      </c>
    </row>
    <row r="56" spans="2:8" ht="16.5" customHeight="1" thickBot="1">
      <c r="B56" s="60">
        <v>34</v>
      </c>
      <c r="C56" s="54" t="s">
        <v>87</v>
      </c>
      <c r="D56" s="55" t="s">
        <v>11</v>
      </c>
      <c r="E56" s="56">
        <v>0.12</v>
      </c>
      <c r="F56" s="57">
        <v>120</v>
      </c>
      <c r="G56" s="183">
        <v>151</v>
      </c>
      <c r="H56" s="59">
        <f t="shared" si="2"/>
        <v>604</v>
      </c>
    </row>
    <row r="57" spans="2:8" ht="19.5" customHeight="1" thickBot="1">
      <c r="B57" s="44"/>
      <c r="C57" s="28" t="s">
        <v>31</v>
      </c>
      <c r="D57" s="29"/>
      <c r="E57" s="30"/>
      <c r="F57" s="31"/>
      <c r="G57" s="181"/>
      <c r="H57" s="53"/>
    </row>
    <row r="58" spans="2:8" ht="16.5" customHeight="1">
      <c r="B58" s="60">
        <v>35</v>
      </c>
      <c r="C58" s="54" t="s">
        <v>62</v>
      </c>
      <c r="D58" s="63" t="s">
        <v>11</v>
      </c>
      <c r="E58" s="64">
        <v>0.12</v>
      </c>
      <c r="F58" s="65"/>
      <c r="G58" s="184"/>
      <c r="H58" s="67">
        <v>0</v>
      </c>
    </row>
    <row r="59" spans="2:8" ht="16.5" customHeight="1">
      <c r="B59" s="68"/>
      <c r="C59" s="69" t="s">
        <v>28</v>
      </c>
      <c r="D59" s="70"/>
      <c r="E59" s="71"/>
      <c r="F59" s="72">
        <v>180</v>
      </c>
      <c r="G59" s="185">
        <v>39</v>
      </c>
      <c r="H59" s="73">
        <f>G59*20</f>
        <v>780</v>
      </c>
    </row>
    <row r="60" spans="2:8" ht="16.5" customHeight="1">
      <c r="B60" s="60"/>
      <c r="C60" s="69" t="s">
        <v>29</v>
      </c>
      <c r="D60" s="70"/>
      <c r="E60" s="71"/>
      <c r="F60" s="72">
        <v>120</v>
      </c>
      <c r="G60" s="185">
        <v>85</v>
      </c>
      <c r="H60" s="73">
        <f>G60*6</f>
        <v>510</v>
      </c>
    </row>
    <row r="61" spans="2:8" ht="16.5" customHeight="1">
      <c r="B61" s="60"/>
      <c r="C61" s="74" t="s">
        <v>30</v>
      </c>
      <c r="D61" s="63"/>
      <c r="E61" s="75"/>
      <c r="F61" s="65">
        <v>120</v>
      </c>
      <c r="G61" s="184">
        <v>128</v>
      </c>
      <c r="H61" s="66">
        <f>G61*4</f>
        <v>512</v>
      </c>
    </row>
    <row r="62" spans="2:8" ht="16.5" customHeight="1">
      <c r="B62" s="60">
        <v>36</v>
      </c>
      <c r="C62" s="54" t="s">
        <v>63</v>
      </c>
      <c r="D62" s="63" t="s">
        <v>7</v>
      </c>
      <c r="E62" s="64">
        <v>0.11</v>
      </c>
      <c r="F62" s="65"/>
      <c r="G62" s="184"/>
      <c r="H62" s="67">
        <v>0</v>
      </c>
    </row>
    <row r="63" spans="2:8" ht="16.5" customHeight="1">
      <c r="B63" s="68"/>
      <c r="C63" s="69" t="s">
        <v>28</v>
      </c>
      <c r="D63" s="41"/>
      <c r="E63" s="42"/>
      <c r="F63" s="37">
        <v>180</v>
      </c>
      <c r="G63" s="186">
        <v>38</v>
      </c>
      <c r="H63" s="43">
        <f>G63*20</f>
        <v>760</v>
      </c>
    </row>
    <row r="64" spans="2:8" ht="16.5" customHeight="1">
      <c r="B64" s="60"/>
      <c r="C64" s="69" t="s">
        <v>29</v>
      </c>
      <c r="D64" s="41"/>
      <c r="E64" s="42"/>
      <c r="F64" s="37">
        <v>120</v>
      </c>
      <c r="G64" s="186">
        <v>82</v>
      </c>
      <c r="H64" s="43">
        <f>G64*6</f>
        <v>492</v>
      </c>
    </row>
    <row r="65" spans="1:9" ht="16.5" customHeight="1" thickBot="1">
      <c r="B65" s="76"/>
      <c r="C65" s="77" t="s">
        <v>30</v>
      </c>
      <c r="D65" s="78"/>
      <c r="E65" s="79"/>
      <c r="F65" s="80">
        <v>120</v>
      </c>
      <c r="G65" s="187">
        <v>126</v>
      </c>
      <c r="H65" s="81">
        <f>G65*4</f>
        <v>504</v>
      </c>
    </row>
    <row r="66" spans="1:9" ht="8.25" customHeight="1" thickBot="1"/>
    <row r="67" spans="1:9" s="82" customFormat="1" ht="35.25" customHeight="1" thickBot="1">
      <c r="B67" s="113" t="s">
        <v>25</v>
      </c>
      <c r="C67" s="83" t="s">
        <v>47</v>
      </c>
      <c r="D67" s="140" t="s">
        <v>0</v>
      </c>
      <c r="E67" s="83" t="s">
        <v>1</v>
      </c>
      <c r="F67" s="140" t="s">
        <v>23</v>
      </c>
      <c r="G67" s="188" t="s">
        <v>68</v>
      </c>
      <c r="H67" s="152" t="s">
        <v>69</v>
      </c>
    </row>
    <row r="68" spans="1:9" s="82" customFormat="1" ht="15.75" customHeight="1" thickBot="1">
      <c r="B68" s="114"/>
      <c r="C68" s="28" t="s">
        <v>66</v>
      </c>
      <c r="D68" s="31"/>
      <c r="E68" s="144"/>
      <c r="F68" s="31"/>
      <c r="G68" s="189"/>
      <c r="H68" s="153"/>
    </row>
    <row r="69" spans="1:9" s="82" customFormat="1" ht="21" customHeight="1" thickBot="1">
      <c r="B69" s="115">
        <v>1</v>
      </c>
      <c r="C69" s="132" t="s">
        <v>48</v>
      </c>
      <c r="D69" s="88" t="s">
        <v>24</v>
      </c>
      <c r="E69" s="145" t="s">
        <v>3</v>
      </c>
      <c r="F69" s="88">
        <v>60</v>
      </c>
      <c r="G69" s="190">
        <v>58</v>
      </c>
      <c r="H69" s="154">
        <f>G69*30</f>
        <v>1740</v>
      </c>
    </row>
    <row r="70" spans="1:9" s="82" customFormat="1" ht="21" customHeight="1" thickBot="1">
      <c r="B70" s="114"/>
      <c r="C70" s="28" t="s">
        <v>16</v>
      </c>
      <c r="D70" s="31"/>
      <c r="E70" s="144"/>
      <c r="F70" s="31"/>
      <c r="G70" s="191"/>
      <c r="H70" s="160">
        <f>G70*30</f>
        <v>0</v>
      </c>
      <c r="I70" s="84"/>
    </row>
    <row r="71" spans="1:9" s="82" customFormat="1" ht="21" customHeight="1">
      <c r="B71" s="116">
        <v>2</v>
      </c>
      <c r="C71" s="133" t="s">
        <v>67</v>
      </c>
      <c r="D71" s="141" t="s">
        <v>27</v>
      </c>
      <c r="E71" s="146">
        <v>0.11</v>
      </c>
      <c r="F71" s="141">
        <v>60</v>
      </c>
      <c r="G71" s="192">
        <v>70</v>
      </c>
      <c r="H71" s="161">
        <f>G71*30</f>
        <v>2100</v>
      </c>
      <c r="I71" s="84"/>
    </row>
    <row r="72" spans="1:9" s="82" customFormat="1" ht="23.25" customHeight="1" thickBot="1">
      <c r="B72" s="117">
        <v>3</v>
      </c>
      <c r="C72" s="134" t="s">
        <v>51</v>
      </c>
      <c r="D72" s="65" t="s">
        <v>5</v>
      </c>
      <c r="E72" s="147" t="s">
        <v>6</v>
      </c>
      <c r="F72" s="65">
        <v>60</v>
      </c>
      <c r="G72" s="193">
        <v>72</v>
      </c>
      <c r="H72" s="162">
        <f t="shared" ref="H72:H89" si="3">G72*30</f>
        <v>2160</v>
      </c>
      <c r="I72" s="84"/>
    </row>
    <row r="73" spans="1:9" s="82" customFormat="1" ht="42" customHeight="1" thickBot="1">
      <c r="A73" s="85" t="s">
        <v>83</v>
      </c>
      <c r="B73" s="118">
        <v>4</v>
      </c>
      <c r="C73" s="134" t="s">
        <v>70</v>
      </c>
      <c r="D73" s="57" t="s">
        <v>38</v>
      </c>
      <c r="E73" s="148">
        <v>0.13</v>
      </c>
      <c r="F73" s="57">
        <v>60</v>
      </c>
      <c r="G73" s="194">
        <v>53</v>
      </c>
      <c r="H73" s="162">
        <f t="shared" si="3"/>
        <v>1590</v>
      </c>
      <c r="I73" s="84"/>
    </row>
    <row r="74" spans="1:9" s="82" customFormat="1" ht="42.75" customHeight="1" thickBot="1">
      <c r="A74" s="85" t="s">
        <v>83</v>
      </c>
      <c r="B74" s="118">
        <v>5</v>
      </c>
      <c r="C74" s="134" t="s">
        <v>71</v>
      </c>
      <c r="D74" s="57" t="s">
        <v>40</v>
      </c>
      <c r="E74" s="148">
        <v>0.11</v>
      </c>
      <c r="F74" s="57">
        <v>60</v>
      </c>
      <c r="G74" s="194">
        <v>55</v>
      </c>
      <c r="H74" s="162">
        <f t="shared" si="3"/>
        <v>1650</v>
      </c>
      <c r="I74" s="84"/>
    </row>
    <row r="75" spans="1:9" s="82" customFormat="1" ht="44.25" customHeight="1" thickBot="1">
      <c r="A75" s="85" t="s">
        <v>119</v>
      </c>
      <c r="B75" s="118">
        <v>6</v>
      </c>
      <c r="C75" s="134" t="s">
        <v>52</v>
      </c>
      <c r="D75" s="57" t="s">
        <v>7</v>
      </c>
      <c r="E75" s="129" t="s">
        <v>8</v>
      </c>
      <c r="F75" s="57">
        <v>60</v>
      </c>
      <c r="G75" s="194">
        <v>63</v>
      </c>
      <c r="H75" s="162">
        <f t="shared" si="3"/>
        <v>1890</v>
      </c>
      <c r="I75" s="84"/>
    </row>
    <row r="76" spans="1:9" s="82" customFormat="1" ht="21" customHeight="1">
      <c r="B76" s="118">
        <v>7</v>
      </c>
      <c r="C76" s="135" t="s">
        <v>54</v>
      </c>
      <c r="D76" s="57" t="s">
        <v>7</v>
      </c>
      <c r="E76" s="129" t="s">
        <v>6</v>
      </c>
      <c r="F76" s="57">
        <v>90</v>
      </c>
      <c r="G76" s="194">
        <v>72</v>
      </c>
      <c r="H76" s="162">
        <f t="shared" si="3"/>
        <v>2160</v>
      </c>
      <c r="I76" s="84"/>
    </row>
    <row r="77" spans="1:9" s="82" customFormat="1" ht="21" customHeight="1">
      <c r="B77" s="118">
        <v>8</v>
      </c>
      <c r="C77" s="135" t="s">
        <v>49</v>
      </c>
      <c r="D77" s="57" t="s">
        <v>9</v>
      </c>
      <c r="E77" s="129" t="s">
        <v>10</v>
      </c>
      <c r="F77" s="57">
        <v>60</v>
      </c>
      <c r="G77" s="194">
        <v>70</v>
      </c>
      <c r="H77" s="162">
        <f t="shared" si="3"/>
        <v>2100</v>
      </c>
      <c r="I77" s="84"/>
    </row>
    <row r="78" spans="1:9" s="82" customFormat="1" ht="21" customHeight="1" thickBot="1">
      <c r="B78" s="118">
        <v>9</v>
      </c>
      <c r="C78" s="135" t="s">
        <v>156</v>
      </c>
      <c r="D78" s="57" t="s">
        <v>157</v>
      </c>
      <c r="E78" s="148">
        <v>0.11</v>
      </c>
      <c r="F78" s="57">
        <v>60</v>
      </c>
      <c r="G78" s="194">
        <v>70</v>
      </c>
      <c r="H78" s="162">
        <f t="shared" si="3"/>
        <v>2100</v>
      </c>
      <c r="I78" s="84"/>
    </row>
    <row r="79" spans="1:9" s="82" customFormat="1" ht="40.5" customHeight="1">
      <c r="A79" s="207" t="s">
        <v>119</v>
      </c>
      <c r="B79" s="118">
        <v>10</v>
      </c>
      <c r="C79" s="134" t="s">
        <v>72</v>
      </c>
      <c r="D79" s="57" t="s">
        <v>11</v>
      </c>
      <c r="E79" s="129" t="s">
        <v>6</v>
      </c>
      <c r="F79" s="57">
        <v>60</v>
      </c>
      <c r="G79" s="194">
        <v>65</v>
      </c>
      <c r="H79" s="162">
        <f t="shared" si="3"/>
        <v>1950</v>
      </c>
      <c r="I79" s="84"/>
    </row>
    <row r="80" spans="1:9" s="82" customFormat="1" ht="39" customHeight="1">
      <c r="A80" s="112"/>
      <c r="B80" s="117">
        <v>11</v>
      </c>
      <c r="C80" s="134" t="s">
        <v>55</v>
      </c>
      <c r="D80" s="65" t="s">
        <v>11</v>
      </c>
      <c r="E80" s="147" t="s">
        <v>6</v>
      </c>
      <c r="F80" s="65">
        <v>60</v>
      </c>
      <c r="G80" s="193">
        <v>71</v>
      </c>
      <c r="H80" s="162">
        <f t="shared" si="3"/>
        <v>2130</v>
      </c>
      <c r="I80" s="84"/>
    </row>
    <row r="81" spans="1:9" s="82" customFormat="1" ht="20.25" customHeight="1">
      <c r="B81" s="118">
        <v>12</v>
      </c>
      <c r="C81" s="135" t="s">
        <v>73</v>
      </c>
      <c r="D81" s="57" t="s">
        <v>7</v>
      </c>
      <c r="E81" s="129" t="s">
        <v>8</v>
      </c>
      <c r="F81" s="57">
        <v>60</v>
      </c>
      <c r="G81" s="194">
        <v>69</v>
      </c>
      <c r="H81" s="162">
        <f t="shared" si="3"/>
        <v>2070</v>
      </c>
      <c r="I81" s="84"/>
    </row>
    <row r="82" spans="1:9" s="82" customFormat="1" ht="20.25" customHeight="1">
      <c r="B82" s="118">
        <v>13</v>
      </c>
      <c r="C82" s="135" t="s">
        <v>56</v>
      </c>
      <c r="D82" s="57" t="s">
        <v>17</v>
      </c>
      <c r="E82" s="148">
        <v>0.12</v>
      </c>
      <c r="F82" s="57">
        <v>60</v>
      </c>
      <c r="G82" s="194">
        <v>74</v>
      </c>
      <c r="H82" s="162">
        <f t="shared" si="3"/>
        <v>2220</v>
      </c>
      <c r="I82" s="84"/>
    </row>
    <row r="83" spans="1:9" s="82" customFormat="1" ht="36" customHeight="1">
      <c r="A83" s="112"/>
      <c r="B83" s="118">
        <v>14</v>
      </c>
      <c r="C83" s="135" t="s">
        <v>57</v>
      </c>
      <c r="D83" s="57" t="s">
        <v>13</v>
      </c>
      <c r="E83" s="129" t="s">
        <v>8</v>
      </c>
      <c r="F83" s="57">
        <v>60</v>
      </c>
      <c r="G83" s="194">
        <v>72</v>
      </c>
      <c r="H83" s="162">
        <f t="shared" si="3"/>
        <v>2160</v>
      </c>
      <c r="I83" s="84"/>
    </row>
    <row r="84" spans="1:9" s="82" customFormat="1" ht="21" customHeight="1">
      <c r="B84" s="118">
        <v>15</v>
      </c>
      <c r="C84" s="135" t="s">
        <v>74</v>
      </c>
      <c r="D84" s="57" t="s">
        <v>14</v>
      </c>
      <c r="E84" s="148">
        <v>0.16</v>
      </c>
      <c r="F84" s="57">
        <v>60</v>
      </c>
      <c r="G84" s="194">
        <v>74</v>
      </c>
      <c r="H84" s="162">
        <f t="shared" si="3"/>
        <v>2220</v>
      </c>
      <c r="I84" s="84"/>
    </row>
    <row r="85" spans="1:9" s="82" customFormat="1" ht="21" customHeight="1">
      <c r="B85" s="118">
        <v>16</v>
      </c>
      <c r="C85" s="135" t="s">
        <v>75</v>
      </c>
      <c r="D85" s="57" t="s">
        <v>11</v>
      </c>
      <c r="E85" s="129" t="s">
        <v>6</v>
      </c>
      <c r="F85" s="57">
        <v>60</v>
      </c>
      <c r="G85" s="194">
        <v>72</v>
      </c>
      <c r="H85" s="162">
        <f t="shared" si="3"/>
        <v>2160</v>
      </c>
      <c r="I85" s="84"/>
    </row>
    <row r="86" spans="1:9" s="82" customFormat="1" ht="21" customHeight="1">
      <c r="B86" s="118">
        <v>17</v>
      </c>
      <c r="C86" s="135" t="s">
        <v>76</v>
      </c>
      <c r="D86" s="57" t="s">
        <v>11</v>
      </c>
      <c r="E86" s="129" t="s">
        <v>6</v>
      </c>
      <c r="F86" s="57">
        <v>60</v>
      </c>
      <c r="G86" s="194">
        <v>72</v>
      </c>
      <c r="H86" s="162">
        <f t="shared" si="3"/>
        <v>2160</v>
      </c>
      <c r="I86" s="84"/>
    </row>
    <row r="87" spans="1:9" s="82" customFormat="1" ht="21" customHeight="1">
      <c r="B87" s="118">
        <v>18</v>
      </c>
      <c r="C87" s="135" t="s">
        <v>77</v>
      </c>
      <c r="D87" s="57" t="s">
        <v>11</v>
      </c>
      <c r="E87" s="129" t="s">
        <v>6</v>
      </c>
      <c r="F87" s="57">
        <v>60</v>
      </c>
      <c r="G87" s="194">
        <v>71</v>
      </c>
      <c r="H87" s="162">
        <f t="shared" si="3"/>
        <v>2130</v>
      </c>
      <c r="I87" s="84"/>
    </row>
    <row r="88" spans="1:9" s="82" customFormat="1" ht="21" customHeight="1">
      <c r="B88" s="118">
        <v>19</v>
      </c>
      <c r="C88" s="135" t="s">
        <v>78</v>
      </c>
      <c r="D88" s="57" t="s">
        <v>12</v>
      </c>
      <c r="E88" s="129" t="s">
        <v>19</v>
      </c>
      <c r="F88" s="57">
        <v>90</v>
      </c>
      <c r="G88" s="194">
        <v>72</v>
      </c>
      <c r="H88" s="162">
        <f t="shared" si="3"/>
        <v>2160</v>
      </c>
      <c r="I88" s="84"/>
    </row>
    <row r="89" spans="1:9" s="82" customFormat="1" ht="21" customHeight="1">
      <c r="B89" s="118">
        <v>20</v>
      </c>
      <c r="C89" s="135" t="s">
        <v>79</v>
      </c>
      <c r="D89" s="57" t="s">
        <v>18</v>
      </c>
      <c r="E89" s="129" t="s">
        <v>20</v>
      </c>
      <c r="F89" s="57">
        <v>60</v>
      </c>
      <c r="G89" s="194">
        <v>74</v>
      </c>
      <c r="H89" s="162">
        <f t="shared" si="3"/>
        <v>2220</v>
      </c>
      <c r="I89" s="84"/>
    </row>
    <row r="90" spans="1:9" s="82" customFormat="1" ht="21" customHeight="1">
      <c r="B90" s="118">
        <v>21</v>
      </c>
      <c r="C90" s="135" t="s">
        <v>80</v>
      </c>
      <c r="D90" s="57" t="s">
        <v>21</v>
      </c>
      <c r="E90" s="129" t="s">
        <v>15</v>
      </c>
      <c r="F90" s="57">
        <v>90</v>
      </c>
      <c r="G90" s="194">
        <v>75</v>
      </c>
      <c r="H90" s="162">
        <f>G90*30</f>
        <v>2250</v>
      </c>
      <c r="I90" s="84"/>
    </row>
    <row r="91" spans="1:9" s="82" customFormat="1" ht="21" customHeight="1" thickBot="1">
      <c r="B91" s="119">
        <v>22</v>
      </c>
      <c r="C91" s="136" t="s">
        <v>87</v>
      </c>
      <c r="D91" s="142" t="s">
        <v>11</v>
      </c>
      <c r="E91" s="149">
        <v>0.12</v>
      </c>
      <c r="F91" s="142">
        <v>60</v>
      </c>
      <c r="G91" s="195">
        <v>70</v>
      </c>
      <c r="H91" s="163">
        <f>G91*30</f>
        <v>2100</v>
      </c>
      <c r="I91" s="84"/>
    </row>
    <row r="92" spans="1:9" s="82" customFormat="1" ht="35.25" customHeight="1" thickBot="1">
      <c r="B92" s="114"/>
      <c r="C92" s="28" t="s">
        <v>147</v>
      </c>
      <c r="D92" s="31"/>
      <c r="E92" s="144"/>
      <c r="F92" s="31"/>
      <c r="G92" s="189"/>
      <c r="H92" s="153"/>
    </row>
    <row r="93" spans="1:9" s="82" customFormat="1" ht="18.75">
      <c r="B93" s="120">
        <v>23</v>
      </c>
      <c r="C93" s="138" t="s">
        <v>152</v>
      </c>
      <c r="D93" s="100" t="s">
        <v>17</v>
      </c>
      <c r="E93" s="164">
        <v>0.12</v>
      </c>
      <c r="F93" s="100">
        <v>30</v>
      </c>
      <c r="G93" s="196">
        <v>67</v>
      </c>
      <c r="H93" s="165">
        <f>G93*F93</f>
        <v>2010</v>
      </c>
    </row>
    <row r="94" spans="1:9" s="82" customFormat="1" ht="18.75">
      <c r="B94" s="118">
        <v>24</v>
      </c>
      <c r="C94" s="135" t="s">
        <v>153</v>
      </c>
      <c r="D94" s="57" t="s">
        <v>17</v>
      </c>
      <c r="E94" s="148">
        <v>0.12</v>
      </c>
      <c r="F94" s="57">
        <v>30</v>
      </c>
      <c r="G94" s="197">
        <v>69</v>
      </c>
      <c r="H94" s="158">
        <f>F94*G94</f>
        <v>2070</v>
      </c>
    </row>
    <row r="95" spans="1:9" s="82" customFormat="1" ht="21" customHeight="1">
      <c r="B95" s="118">
        <v>25</v>
      </c>
      <c r="C95" s="135" t="s">
        <v>149</v>
      </c>
      <c r="D95" s="57" t="s">
        <v>17</v>
      </c>
      <c r="E95" s="148">
        <v>0.12</v>
      </c>
      <c r="F95" s="57">
        <v>30</v>
      </c>
      <c r="G95" s="182">
        <v>69</v>
      </c>
      <c r="H95" s="156">
        <f t="shared" ref="H95:H98" si="4">G95*30</f>
        <v>2070</v>
      </c>
    </row>
    <row r="96" spans="1:9" s="82" customFormat="1" ht="21" customHeight="1">
      <c r="B96" s="118">
        <v>26</v>
      </c>
      <c r="C96" s="135" t="s">
        <v>150</v>
      </c>
      <c r="D96" s="57" t="s">
        <v>17</v>
      </c>
      <c r="E96" s="148">
        <v>0.12</v>
      </c>
      <c r="F96" s="57">
        <v>30</v>
      </c>
      <c r="G96" s="182">
        <v>69</v>
      </c>
      <c r="H96" s="156">
        <f t="shared" si="4"/>
        <v>2070</v>
      </c>
      <c r="I96" s="84"/>
    </row>
    <row r="97" spans="2:9" s="82" customFormat="1" ht="21" customHeight="1">
      <c r="B97" s="118">
        <v>27</v>
      </c>
      <c r="C97" s="135" t="s">
        <v>151</v>
      </c>
      <c r="D97" s="57" t="s">
        <v>27</v>
      </c>
      <c r="E97" s="148">
        <v>0.13</v>
      </c>
      <c r="F97" s="57">
        <v>30</v>
      </c>
      <c r="G97" s="182">
        <v>69</v>
      </c>
      <c r="H97" s="156">
        <f t="shared" si="4"/>
        <v>2070</v>
      </c>
      <c r="I97" s="84"/>
    </row>
    <row r="98" spans="2:9" s="82" customFormat="1" ht="21" customHeight="1" thickBot="1">
      <c r="B98" s="118">
        <v>28</v>
      </c>
      <c r="C98" s="135" t="s">
        <v>148</v>
      </c>
      <c r="D98" s="57" t="s">
        <v>7</v>
      </c>
      <c r="E98" s="148">
        <v>0.13</v>
      </c>
      <c r="F98" s="57">
        <v>30</v>
      </c>
      <c r="G98" s="182">
        <v>69</v>
      </c>
      <c r="H98" s="156">
        <f t="shared" si="4"/>
        <v>2070</v>
      </c>
      <c r="I98" s="84"/>
    </row>
    <row r="99" spans="2:9" s="82" customFormat="1" ht="21" customHeight="1" thickBot="1">
      <c r="B99" s="114"/>
      <c r="C99" s="28" t="s">
        <v>81</v>
      </c>
      <c r="D99" s="31"/>
      <c r="E99" s="144"/>
      <c r="F99" s="31"/>
      <c r="G99" s="191"/>
      <c r="H99" s="155">
        <f t="shared" ref="H99:H105" si="5">G99*30</f>
        <v>0</v>
      </c>
      <c r="I99" s="84"/>
    </row>
    <row r="100" spans="2:9" s="82" customFormat="1" ht="21" customHeight="1" thickBot="1">
      <c r="B100" s="115">
        <v>29</v>
      </c>
      <c r="C100" s="137" t="s">
        <v>37</v>
      </c>
      <c r="D100" s="88"/>
      <c r="E100" s="145"/>
      <c r="F100" s="88">
        <v>60</v>
      </c>
      <c r="G100" s="190">
        <v>40</v>
      </c>
      <c r="H100" s="154">
        <f>G100*30</f>
        <v>1200</v>
      </c>
      <c r="I100" s="84"/>
    </row>
    <row r="101" spans="2:9" s="82" customFormat="1" ht="31.5" customHeight="1" thickBot="1">
      <c r="B101" s="114"/>
      <c r="C101" s="28" t="s">
        <v>82</v>
      </c>
      <c r="D101" s="31"/>
      <c r="E101" s="144"/>
      <c r="F101" s="31"/>
      <c r="G101" s="191"/>
      <c r="H101" s="155">
        <f t="shared" si="5"/>
        <v>0</v>
      </c>
      <c r="I101" s="84"/>
    </row>
    <row r="102" spans="2:9" s="82" customFormat="1" ht="21" customHeight="1">
      <c r="B102" s="120">
        <v>30</v>
      </c>
      <c r="C102" s="138" t="s">
        <v>33</v>
      </c>
      <c r="D102" s="143"/>
      <c r="E102" s="150"/>
      <c r="F102" s="143">
        <v>60</v>
      </c>
      <c r="G102" s="198">
        <v>26</v>
      </c>
      <c r="H102" s="157">
        <f t="shared" si="5"/>
        <v>780</v>
      </c>
      <c r="I102" s="84"/>
    </row>
    <row r="103" spans="2:9" s="82" customFormat="1" ht="21" customHeight="1">
      <c r="B103" s="118">
        <v>31</v>
      </c>
      <c r="C103" s="135" t="s">
        <v>34</v>
      </c>
      <c r="D103" s="57"/>
      <c r="E103" s="129"/>
      <c r="F103" s="57">
        <v>60</v>
      </c>
      <c r="G103" s="198">
        <v>26</v>
      </c>
      <c r="H103" s="156">
        <f t="shared" si="5"/>
        <v>780</v>
      </c>
      <c r="I103" s="84"/>
    </row>
    <row r="104" spans="2:9" s="82" customFormat="1" ht="21" customHeight="1">
      <c r="B104" s="120">
        <v>32</v>
      </c>
      <c r="C104" s="135" t="s">
        <v>159</v>
      </c>
      <c r="D104" s="57"/>
      <c r="E104" s="129"/>
      <c r="F104" s="57">
        <v>60</v>
      </c>
      <c r="G104" s="198">
        <v>26</v>
      </c>
      <c r="H104" s="156">
        <f t="shared" si="5"/>
        <v>780</v>
      </c>
      <c r="I104" s="84"/>
    </row>
    <row r="105" spans="2:9" s="82" customFormat="1" ht="21" customHeight="1" thickBot="1">
      <c r="B105" s="121">
        <v>33</v>
      </c>
      <c r="C105" s="139" t="s">
        <v>35</v>
      </c>
      <c r="D105" s="80"/>
      <c r="E105" s="151"/>
      <c r="F105" s="80">
        <v>60</v>
      </c>
      <c r="G105" s="199">
        <v>26</v>
      </c>
      <c r="H105" s="159">
        <f t="shared" si="5"/>
        <v>780</v>
      </c>
      <c r="I105" s="84"/>
    </row>
    <row r="106" spans="2:9" s="82" customFormat="1" ht="10.5" customHeight="1" thickBot="1">
      <c r="B106" s="86"/>
      <c r="C106" s="87"/>
      <c r="D106" s="88"/>
      <c r="E106" s="89"/>
      <c r="F106" s="88"/>
      <c r="G106" s="200"/>
      <c r="H106" s="90"/>
      <c r="I106" s="84"/>
    </row>
    <row r="107" spans="2:9" s="21" customFormat="1" ht="55.5" customHeight="1" thickBot="1">
      <c r="B107" s="22" t="s">
        <v>25</v>
      </c>
      <c r="C107" s="23" t="s">
        <v>47</v>
      </c>
      <c r="D107" s="25" t="s">
        <v>92</v>
      </c>
      <c r="E107" s="23" t="s">
        <v>113</v>
      </c>
      <c r="F107" s="25" t="s">
        <v>94</v>
      </c>
      <c r="G107" s="177" t="s">
        <v>64</v>
      </c>
      <c r="H107" s="26" t="s">
        <v>65</v>
      </c>
    </row>
    <row r="108" spans="2:9" ht="19.5" customHeight="1" thickBot="1">
      <c r="B108" s="44"/>
      <c r="C108" s="28" t="s">
        <v>103</v>
      </c>
      <c r="D108" s="29"/>
      <c r="E108" s="30"/>
      <c r="F108" s="31"/>
      <c r="G108" s="181"/>
      <c r="H108" s="53"/>
    </row>
    <row r="109" spans="2:9" ht="19.5" customHeight="1">
      <c r="B109" s="33">
        <v>1</v>
      </c>
      <c r="C109" s="54" t="s">
        <v>91</v>
      </c>
      <c r="D109" s="55">
        <v>12</v>
      </c>
      <c r="E109" s="56" t="s">
        <v>114</v>
      </c>
      <c r="F109" s="57">
        <v>12</v>
      </c>
      <c r="G109" s="183">
        <v>14.3</v>
      </c>
      <c r="H109" s="59">
        <f>G109*12</f>
        <v>171.60000000000002</v>
      </c>
    </row>
    <row r="110" spans="2:9" ht="19.5" customHeight="1" thickBot="1">
      <c r="B110" s="60">
        <v>2</v>
      </c>
      <c r="C110" s="54" t="s">
        <v>93</v>
      </c>
      <c r="D110" s="55">
        <v>12</v>
      </c>
      <c r="E110" s="61" t="s">
        <v>115</v>
      </c>
      <c r="F110" s="57">
        <v>6</v>
      </c>
      <c r="G110" s="183">
        <v>23</v>
      </c>
      <c r="H110" s="59">
        <f>G110*6</f>
        <v>138</v>
      </c>
    </row>
    <row r="111" spans="2:9" ht="19.5" customHeight="1" thickBot="1">
      <c r="B111" s="44"/>
      <c r="C111" s="28" t="s">
        <v>104</v>
      </c>
      <c r="D111" s="29"/>
      <c r="E111" s="30"/>
      <c r="F111" s="31"/>
      <c r="G111" s="181"/>
      <c r="H111" s="53"/>
    </row>
    <row r="112" spans="2:9" ht="19.5" customHeight="1">
      <c r="B112" s="33">
        <v>3</v>
      </c>
      <c r="C112" s="54" t="s">
        <v>95</v>
      </c>
      <c r="D112" s="55">
        <v>12</v>
      </c>
      <c r="E112" s="56" t="s">
        <v>114</v>
      </c>
      <c r="F112" s="57">
        <v>12</v>
      </c>
      <c r="G112" s="183">
        <v>13</v>
      </c>
      <c r="H112" s="59">
        <f>G112*12</f>
        <v>156</v>
      </c>
    </row>
    <row r="113" spans="2:8" ht="19.5" customHeight="1" thickBot="1">
      <c r="B113" s="60">
        <v>4</v>
      </c>
      <c r="C113" s="54" t="s">
        <v>96</v>
      </c>
      <c r="D113" s="55">
        <v>12</v>
      </c>
      <c r="E113" s="61" t="s">
        <v>115</v>
      </c>
      <c r="F113" s="57">
        <v>6</v>
      </c>
      <c r="G113" s="183">
        <v>20.8</v>
      </c>
      <c r="H113" s="59">
        <f>G113*6</f>
        <v>124.80000000000001</v>
      </c>
    </row>
    <row r="114" spans="2:8" ht="19.5" customHeight="1" thickBot="1">
      <c r="B114" s="44"/>
      <c r="C114" s="28" t="s">
        <v>105</v>
      </c>
      <c r="D114" s="29"/>
      <c r="E114" s="30"/>
      <c r="F114" s="31"/>
      <c r="G114" s="181"/>
      <c r="H114" s="53"/>
    </row>
    <row r="115" spans="2:8" ht="19.5" customHeight="1">
      <c r="B115" s="33">
        <v>5</v>
      </c>
      <c r="C115" s="54" t="s">
        <v>97</v>
      </c>
      <c r="D115" s="55">
        <v>9</v>
      </c>
      <c r="E115" s="56" t="s">
        <v>116</v>
      </c>
      <c r="F115" s="57">
        <v>12</v>
      </c>
      <c r="G115" s="183">
        <v>23.4</v>
      </c>
      <c r="H115" s="59">
        <f>G115*F115</f>
        <v>280.79999999999995</v>
      </c>
    </row>
    <row r="116" spans="2:8" ht="19.5" customHeight="1">
      <c r="B116" s="60">
        <v>6</v>
      </c>
      <c r="C116" s="54" t="s">
        <v>98</v>
      </c>
      <c r="D116" s="55">
        <v>9</v>
      </c>
      <c r="E116" s="61" t="s">
        <v>116</v>
      </c>
      <c r="F116" s="57">
        <v>12</v>
      </c>
      <c r="G116" s="183">
        <v>23.4</v>
      </c>
      <c r="H116" s="59">
        <f>F116*G116</f>
        <v>280.79999999999995</v>
      </c>
    </row>
    <row r="117" spans="2:8" ht="19.5" customHeight="1">
      <c r="B117" s="60">
        <v>7</v>
      </c>
      <c r="C117" s="54" t="s">
        <v>99</v>
      </c>
      <c r="D117" s="55">
        <v>9</v>
      </c>
      <c r="E117" s="61" t="s">
        <v>116</v>
      </c>
      <c r="F117" s="57">
        <v>12</v>
      </c>
      <c r="G117" s="183">
        <v>23.4</v>
      </c>
      <c r="H117" s="59">
        <f>F117*G117</f>
        <v>280.79999999999995</v>
      </c>
    </row>
    <row r="118" spans="2:8" ht="19.5" customHeight="1">
      <c r="B118" s="60">
        <v>8</v>
      </c>
      <c r="C118" s="54" t="s">
        <v>100</v>
      </c>
      <c r="D118" s="55">
        <v>9</v>
      </c>
      <c r="E118" s="61" t="s">
        <v>116</v>
      </c>
      <c r="F118" s="57">
        <v>12</v>
      </c>
      <c r="G118" s="183">
        <v>23.4</v>
      </c>
      <c r="H118" s="59">
        <f>F118*G118</f>
        <v>280.79999999999995</v>
      </c>
    </row>
    <row r="119" spans="2:8" ht="19.5" customHeight="1">
      <c r="B119" s="60">
        <v>9</v>
      </c>
      <c r="C119" s="54" t="s">
        <v>101</v>
      </c>
      <c r="D119" s="55">
        <v>9</v>
      </c>
      <c r="E119" s="61" t="s">
        <v>116</v>
      </c>
      <c r="F119" s="57">
        <v>12</v>
      </c>
      <c r="G119" s="183">
        <v>23.4</v>
      </c>
      <c r="H119" s="59">
        <f>F119*G119</f>
        <v>280.79999999999995</v>
      </c>
    </row>
    <row r="120" spans="2:8" ht="19.5" customHeight="1" thickBot="1">
      <c r="B120" s="60">
        <v>10</v>
      </c>
      <c r="C120" s="54" t="s">
        <v>102</v>
      </c>
      <c r="D120" s="55">
        <v>9</v>
      </c>
      <c r="E120" s="61" t="s">
        <v>116</v>
      </c>
      <c r="F120" s="57">
        <v>12</v>
      </c>
      <c r="G120" s="183">
        <v>23.4</v>
      </c>
      <c r="H120" s="59">
        <f>F120*G120</f>
        <v>280.79999999999995</v>
      </c>
    </row>
    <row r="121" spans="2:8" ht="19.5" customHeight="1" thickBot="1">
      <c r="B121" s="44"/>
      <c r="C121" s="28" t="s">
        <v>117</v>
      </c>
      <c r="D121" s="29"/>
      <c r="E121" s="30"/>
      <c r="F121" s="31"/>
      <c r="G121" s="181"/>
      <c r="H121" s="53"/>
    </row>
    <row r="122" spans="2:8" ht="19.5" customHeight="1">
      <c r="B122" s="33">
        <v>11</v>
      </c>
      <c r="C122" s="54" t="s">
        <v>107</v>
      </c>
      <c r="D122" s="55">
        <v>9</v>
      </c>
      <c r="E122" s="56" t="s">
        <v>116</v>
      </c>
      <c r="F122" s="57">
        <v>12</v>
      </c>
      <c r="G122" s="183">
        <v>32.5</v>
      </c>
      <c r="H122" s="59">
        <f>G122*F122</f>
        <v>390</v>
      </c>
    </row>
    <row r="123" spans="2:8" ht="19.5" customHeight="1">
      <c r="B123" s="60">
        <v>12</v>
      </c>
      <c r="C123" s="54" t="s">
        <v>108</v>
      </c>
      <c r="D123" s="55">
        <v>9</v>
      </c>
      <c r="E123" s="61" t="s">
        <v>116</v>
      </c>
      <c r="F123" s="57">
        <v>12</v>
      </c>
      <c r="G123" s="183">
        <v>32.5</v>
      </c>
      <c r="H123" s="59">
        <f>F123*G123</f>
        <v>390</v>
      </c>
    </row>
    <row r="124" spans="2:8" ht="19.5" customHeight="1" thickBot="1">
      <c r="B124" s="33">
        <v>13</v>
      </c>
      <c r="C124" s="54" t="s">
        <v>109</v>
      </c>
      <c r="D124" s="55">
        <v>9</v>
      </c>
      <c r="E124" s="61" t="s">
        <v>116</v>
      </c>
      <c r="F124" s="57">
        <v>12</v>
      </c>
      <c r="G124" s="183">
        <v>32.5</v>
      </c>
      <c r="H124" s="59">
        <f>F124*G124</f>
        <v>390</v>
      </c>
    </row>
    <row r="125" spans="2:8" ht="19.5" customHeight="1" thickBot="1">
      <c r="B125" s="44"/>
      <c r="C125" s="28" t="s">
        <v>106</v>
      </c>
      <c r="D125" s="29"/>
      <c r="E125" s="30"/>
      <c r="F125" s="31"/>
      <c r="G125" s="181"/>
      <c r="H125" s="53"/>
    </row>
    <row r="126" spans="2:8" ht="30" customHeight="1">
      <c r="B126" s="60">
        <v>14</v>
      </c>
      <c r="C126" s="54" t="s">
        <v>110</v>
      </c>
      <c r="D126" s="55">
        <v>9</v>
      </c>
      <c r="E126" s="56" t="s">
        <v>114</v>
      </c>
      <c r="F126" s="57">
        <v>12</v>
      </c>
      <c r="G126" s="183">
        <v>14.5</v>
      </c>
      <c r="H126" s="59">
        <f>G126*F126</f>
        <v>174</v>
      </c>
    </row>
    <row r="127" spans="2:8" ht="30" customHeight="1">
      <c r="B127" s="33">
        <v>15</v>
      </c>
      <c r="C127" s="54" t="s">
        <v>111</v>
      </c>
      <c r="D127" s="55">
        <v>9</v>
      </c>
      <c r="E127" s="61" t="s">
        <v>114</v>
      </c>
      <c r="F127" s="57">
        <v>12</v>
      </c>
      <c r="G127" s="183">
        <v>14.5</v>
      </c>
      <c r="H127" s="59">
        <f>F127*G127</f>
        <v>174</v>
      </c>
    </row>
    <row r="128" spans="2:8" ht="30" customHeight="1">
      <c r="B128" s="60">
        <v>16</v>
      </c>
      <c r="C128" s="54" t="s">
        <v>112</v>
      </c>
      <c r="D128" s="55">
        <v>9</v>
      </c>
      <c r="E128" s="61" t="s">
        <v>114</v>
      </c>
      <c r="F128" s="57">
        <v>12</v>
      </c>
      <c r="G128" s="183">
        <v>14.5</v>
      </c>
      <c r="H128" s="59">
        <f>F128*G128</f>
        <v>174</v>
      </c>
    </row>
    <row r="129" spans="1:8" ht="14.25" customHeight="1" thickBot="1">
      <c r="A129" s="91"/>
    </row>
    <row r="130" spans="1:8" s="21" customFormat="1" ht="48" customHeight="1" thickBot="1">
      <c r="B130" s="22" t="s">
        <v>25</v>
      </c>
      <c r="C130" s="23" t="s">
        <v>47</v>
      </c>
      <c r="D130" s="25" t="s">
        <v>92</v>
      </c>
      <c r="E130" s="23" t="s">
        <v>113</v>
      </c>
      <c r="F130" s="25" t="s">
        <v>94</v>
      </c>
      <c r="G130" s="177" t="s">
        <v>64</v>
      </c>
      <c r="H130" s="127" t="s">
        <v>65</v>
      </c>
    </row>
    <row r="131" spans="1:8" ht="19.5" customHeight="1">
      <c r="B131" s="122"/>
      <c r="C131" s="123" t="s">
        <v>120</v>
      </c>
      <c r="D131" s="126"/>
      <c r="E131" s="124"/>
      <c r="F131" s="125"/>
      <c r="G131" s="201"/>
      <c r="H131" s="128"/>
    </row>
    <row r="132" spans="1:8" s="39" customFormat="1" ht="19.5" customHeight="1">
      <c r="B132" s="60">
        <v>1</v>
      </c>
      <c r="C132" s="166" t="s">
        <v>171</v>
      </c>
      <c r="D132" s="57">
        <v>12</v>
      </c>
      <c r="E132" s="148" t="s">
        <v>142</v>
      </c>
      <c r="F132" s="57">
        <v>1</v>
      </c>
      <c r="G132" s="202">
        <v>970</v>
      </c>
      <c r="H132" s="167">
        <f>G132</f>
        <v>970</v>
      </c>
    </row>
    <row r="133" spans="1:8" s="39" customFormat="1" ht="19.5" customHeight="1">
      <c r="B133" s="60">
        <f>B132+1</f>
        <v>2</v>
      </c>
      <c r="C133" s="166" t="s">
        <v>182</v>
      </c>
      <c r="D133" s="57">
        <v>12</v>
      </c>
      <c r="E133" s="148" t="s">
        <v>142</v>
      </c>
      <c r="F133" s="57">
        <v>1</v>
      </c>
      <c r="G133" s="202">
        <v>940</v>
      </c>
      <c r="H133" s="167">
        <f t="shared" ref="H133:H170" si="6">G133</f>
        <v>940</v>
      </c>
    </row>
    <row r="134" spans="1:8" s="39" customFormat="1" ht="19.5" customHeight="1">
      <c r="B134" s="60">
        <f t="shared" ref="B134:B170" si="7">B133+1</f>
        <v>3</v>
      </c>
      <c r="C134" s="166" t="s">
        <v>172</v>
      </c>
      <c r="D134" s="57">
        <v>12</v>
      </c>
      <c r="E134" s="148" t="s">
        <v>142</v>
      </c>
      <c r="F134" s="57">
        <v>1</v>
      </c>
      <c r="G134" s="202">
        <v>1050</v>
      </c>
      <c r="H134" s="167">
        <f t="shared" si="6"/>
        <v>1050</v>
      </c>
    </row>
    <row r="135" spans="1:8" s="39" customFormat="1" ht="19.5" customHeight="1">
      <c r="B135" s="60">
        <f t="shared" si="7"/>
        <v>4</v>
      </c>
      <c r="C135" s="166" t="s">
        <v>173</v>
      </c>
      <c r="D135" s="57">
        <v>12</v>
      </c>
      <c r="E135" s="148" t="s">
        <v>142</v>
      </c>
      <c r="F135" s="57">
        <v>1</v>
      </c>
      <c r="G135" s="202">
        <v>1275</v>
      </c>
      <c r="H135" s="167">
        <f t="shared" si="6"/>
        <v>1275</v>
      </c>
    </row>
    <row r="136" spans="1:8" s="39" customFormat="1" ht="19.5" customHeight="1">
      <c r="B136" s="60">
        <f t="shared" si="7"/>
        <v>5</v>
      </c>
      <c r="C136" s="166" t="s">
        <v>174</v>
      </c>
      <c r="D136" s="57">
        <v>12</v>
      </c>
      <c r="E136" s="148" t="s">
        <v>142</v>
      </c>
      <c r="F136" s="57">
        <v>1</v>
      </c>
      <c r="G136" s="202">
        <v>1410</v>
      </c>
      <c r="H136" s="167">
        <f t="shared" si="6"/>
        <v>1410</v>
      </c>
    </row>
    <row r="137" spans="1:8" s="39" customFormat="1" ht="19.5" customHeight="1">
      <c r="B137" s="60">
        <f t="shared" si="7"/>
        <v>6</v>
      </c>
      <c r="C137" s="166" t="s">
        <v>170</v>
      </c>
      <c r="D137" s="57">
        <v>2</v>
      </c>
      <c r="E137" s="148" t="s">
        <v>142</v>
      </c>
      <c r="F137" s="57">
        <v>1</v>
      </c>
      <c r="G137" s="202">
        <v>240</v>
      </c>
      <c r="H137" s="167">
        <f t="shared" si="6"/>
        <v>240</v>
      </c>
    </row>
    <row r="138" spans="1:8" s="39" customFormat="1" ht="19.5" customHeight="1">
      <c r="B138" s="60">
        <f t="shared" si="7"/>
        <v>7</v>
      </c>
      <c r="C138" s="168" t="s">
        <v>166</v>
      </c>
      <c r="D138" s="57">
        <v>2</v>
      </c>
      <c r="E138" s="148" t="s">
        <v>142</v>
      </c>
      <c r="F138" s="57">
        <v>1</v>
      </c>
      <c r="G138" s="202">
        <v>240</v>
      </c>
      <c r="H138" s="167">
        <f t="shared" si="6"/>
        <v>240</v>
      </c>
    </row>
    <row r="139" spans="1:8" s="39" customFormat="1" ht="19.5" customHeight="1">
      <c r="B139" s="60">
        <f t="shared" si="7"/>
        <v>8</v>
      </c>
      <c r="C139" s="168" t="s">
        <v>167</v>
      </c>
      <c r="D139" s="57">
        <v>2</v>
      </c>
      <c r="E139" s="148" t="s">
        <v>142</v>
      </c>
      <c r="F139" s="57">
        <v>1</v>
      </c>
      <c r="G139" s="202">
        <v>240</v>
      </c>
      <c r="H139" s="167">
        <f t="shared" si="6"/>
        <v>240</v>
      </c>
    </row>
    <row r="140" spans="1:8" s="39" customFormat="1" ht="19.5" customHeight="1">
      <c r="B140" s="60">
        <f t="shared" si="7"/>
        <v>9</v>
      </c>
      <c r="C140" s="168" t="s">
        <v>168</v>
      </c>
      <c r="D140" s="57">
        <v>2</v>
      </c>
      <c r="E140" s="148" t="s">
        <v>142</v>
      </c>
      <c r="F140" s="57">
        <v>1</v>
      </c>
      <c r="G140" s="202">
        <v>240</v>
      </c>
      <c r="H140" s="167">
        <f t="shared" si="6"/>
        <v>240</v>
      </c>
    </row>
    <row r="141" spans="1:8" s="39" customFormat="1" ht="19.5" customHeight="1">
      <c r="B141" s="60">
        <f t="shared" si="7"/>
        <v>10</v>
      </c>
      <c r="C141" s="168" t="s">
        <v>169</v>
      </c>
      <c r="D141" s="57">
        <v>2</v>
      </c>
      <c r="E141" s="148" t="s">
        <v>142</v>
      </c>
      <c r="F141" s="57">
        <v>1</v>
      </c>
      <c r="G141" s="202">
        <v>240</v>
      </c>
      <c r="H141" s="167">
        <f t="shared" si="6"/>
        <v>240</v>
      </c>
    </row>
    <row r="142" spans="1:8" s="39" customFormat="1" ht="26.25" customHeight="1">
      <c r="B142" s="60">
        <f t="shared" si="7"/>
        <v>11</v>
      </c>
      <c r="C142" s="168" t="s">
        <v>121</v>
      </c>
      <c r="D142" s="57">
        <v>2</v>
      </c>
      <c r="E142" s="148" t="s">
        <v>142</v>
      </c>
      <c r="F142" s="57">
        <v>1</v>
      </c>
      <c r="G142" s="202">
        <v>240</v>
      </c>
      <c r="H142" s="167">
        <f t="shared" si="6"/>
        <v>240</v>
      </c>
    </row>
    <row r="143" spans="1:8" s="39" customFormat="1" ht="30.75" customHeight="1">
      <c r="B143" s="60">
        <f t="shared" si="7"/>
        <v>12</v>
      </c>
      <c r="C143" s="168" t="s">
        <v>122</v>
      </c>
      <c r="D143" s="57">
        <v>2</v>
      </c>
      <c r="E143" s="148" t="s">
        <v>142</v>
      </c>
      <c r="F143" s="57">
        <v>1</v>
      </c>
      <c r="G143" s="202">
        <v>240</v>
      </c>
      <c r="H143" s="167">
        <f t="shared" si="6"/>
        <v>240</v>
      </c>
    </row>
    <row r="144" spans="1:8" s="39" customFormat="1" ht="19.5" customHeight="1">
      <c r="B144" s="60">
        <f t="shared" si="7"/>
        <v>13</v>
      </c>
      <c r="C144" s="168" t="s">
        <v>123</v>
      </c>
      <c r="D144" s="57">
        <v>2</v>
      </c>
      <c r="E144" s="148" t="s">
        <v>142</v>
      </c>
      <c r="F144" s="57">
        <v>1</v>
      </c>
      <c r="G144" s="202">
        <v>240</v>
      </c>
      <c r="H144" s="167">
        <f t="shared" si="6"/>
        <v>240</v>
      </c>
    </row>
    <row r="145" spans="2:8" s="39" customFormat="1" ht="19.5" customHeight="1">
      <c r="B145" s="60">
        <f t="shared" si="7"/>
        <v>14</v>
      </c>
      <c r="C145" s="168" t="s">
        <v>124</v>
      </c>
      <c r="D145" s="57">
        <v>2</v>
      </c>
      <c r="E145" s="148" t="s">
        <v>142</v>
      </c>
      <c r="F145" s="57">
        <v>1</v>
      </c>
      <c r="G145" s="202">
        <v>240</v>
      </c>
      <c r="H145" s="167">
        <f t="shared" si="6"/>
        <v>240</v>
      </c>
    </row>
    <row r="146" spans="2:8" s="39" customFormat="1" ht="19.5" customHeight="1">
      <c r="B146" s="60">
        <f t="shared" si="7"/>
        <v>15</v>
      </c>
      <c r="C146" s="168" t="s">
        <v>125</v>
      </c>
      <c r="D146" s="57">
        <v>2</v>
      </c>
      <c r="E146" s="148" t="s">
        <v>142</v>
      </c>
      <c r="F146" s="57">
        <v>1</v>
      </c>
      <c r="G146" s="202">
        <v>240</v>
      </c>
      <c r="H146" s="167">
        <f t="shared" si="6"/>
        <v>240</v>
      </c>
    </row>
    <row r="147" spans="2:8" s="39" customFormat="1" ht="19.5" customHeight="1">
      <c r="B147" s="60">
        <f t="shared" si="7"/>
        <v>16</v>
      </c>
      <c r="C147" s="168" t="s">
        <v>126</v>
      </c>
      <c r="D147" s="57">
        <v>2</v>
      </c>
      <c r="E147" s="148" t="s">
        <v>142</v>
      </c>
      <c r="F147" s="57">
        <v>1</v>
      </c>
      <c r="G147" s="202">
        <v>240</v>
      </c>
      <c r="H147" s="167">
        <f t="shared" si="6"/>
        <v>240</v>
      </c>
    </row>
    <row r="148" spans="2:8" s="39" customFormat="1">
      <c r="B148" s="60">
        <f t="shared" si="7"/>
        <v>17</v>
      </c>
      <c r="C148" s="168" t="s">
        <v>127</v>
      </c>
      <c r="D148" s="57">
        <v>2</v>
      </c>
      <c r="E148" s="148" t="s">
        <v>142</v>
      </c>
      <c r="F148" s="57">
        <v>1</v>
      </c>
      <c r="G148" s="202">
        <v>240</v>
      </c>
      <c r="H148" s="167">
        <f t="shared" si="6"/>
        <v>240</v>
      </c>
    </row>
    <row r="149" spans="2:8" s="39" customFormat="1">
      <c r="B149" s="60">
        <f t="shared" si="7"/>
        <v>18</v>
      </c>
      <c r="C149" s="168" t="s">
        <v>128</v>
      </c>
      <c r="D149" s="57">
        <v>2</v>
      </c>
      <c r="E149" s="148" t="s">
        <v>142</v>
      </c>
      <c r="F149" s="57">
        <v>1</v>
      </c>
      <c r="G149" s="202">
        <v>240</v>
      </c>
      <c r="H149" s="167">
        <f t="shared" si="6"/>
        <v>240</v>
      </c>
    </row>
    <row r="150" spans="2:8" s="39" customFormat="1" ht="30">
      <c r="B150" s="60">
        <f t="shared" si="7"/>
        <v>19</v>
      </c>
      <c r="C150" s="168" t="s">
        <v>129</v>
      </c>
      <c r="D150" s="57">
        <v>2</v>
      </c>
      <c r="E150" s="148" t="s">
        <v>142</v>
      </c>
      <c r="F150" s="57">
        <v>1</v>
      </c>
      <c r="G150" s="202">
        <v>240</v>
      </c>
      <c r="H150" s="167">
        <f t="shared" si="6"/>
        <v>240</v>
      </c>
    </row>
    <row r="151" spans="2:8" s="39" customFormat="1" ht="18" customHeight="1">
      <c r="B151" s="60">
        <f t="shared" si="7"/>
        <v>20</v>
      </c>
      <c r="C151" s="168" t="s">
        <v>130</v>
      </c>
      <c r="D151" s="57">
        <v>8</v>
      </c>
      <c r="E151" s="148" t="s">
        <v>142</v>
      </c>
      <c r="F151" s="57">
        <v>1</v>
      </c>
      <c r="G151" s="202">
        <v>240</v>
      </c>
      <c r="H151" s="167">
        <f t="shared" si="6"/>
        <v>240</v>
      </c>
    </row>
    <row r="152" spans="2:8" s="39" customFormat="1" ht="18.75" customHeight="1">
      <c r="B152" s="60">
        <f t="shared" si="7"/>
        <v>21</v>
      </c>
      <c r="C152" s="168" t="s">
        <v>131</v>
      </c>
      <c r="D152" s="57">
        <v>8</v>
      </c>
      <c r="E152" s="148" t="s">
        <v>142</v>
      </c>
      <c r="F152" s="57">
        <v>1</v>
      </c>
      <c r="G152" s="202">
        <v>240</v>
      </c>
      <c r="H152" s="167">
        <f t="shared" si="6"/>
        <v>240</v>
      </c>
    </row>
    <row r="153" spans="2:8" s="39" customFormat="1" ht="16.5" customHeight="1">
      <c r="B153" s="60">
        <f t="shared" si="7"/>
        <v>22</v>
      </c>
      <c r="C153" s="168" t="s">
        <v>132</v>
      </c>
      <c r="D153" s="57">
        <v>8</v>
      </c>
      <c r="E153" s="148" t="s">
        <v>142</v>
      </c>
      <c r="F153" s="57">
        <v>1</v>
      </c>
      <c r="G153" s="202">
        <v>240</v>
      </c>
      <c r="H153" s="167">
        <f t="shared" si="6"/>
        <v>240</v>
      </c>
    </row>
    <row r="154" spans="2:8" s="39" customFormat="1" ht="17.25" customHeight="1">
      <c r="B154" s="60">
        <f t="shared" si="7"/>
        <v>23</v>
      </c>
      <c r="C154" s="168" t="s">
        <v>133</v>
      </c>
      <c r="D154" s="57">
        <v>8</v>
      </c>
      <c r="E154" s="148" t="s">
        <v>142</v>
      </c>
      <c r="F154" s="57">
        <v>1</v>
      </c>
      <c r="G154" s="202">
        <v>240</v>
      </c>
      <c r="H154" s="167">
        <f t="shared" si="6"/>
        <v>240</v>
      </c>
    </row>
    <row r="155" spans="2:8" s="39" customFormat="1" ht="18.75" customHeight="1">
      <c r="B155" s="60">
        <f t="shared" si="7"/>
        <v>24</v>
      </c>
      <c r="C155" s="168" t="s">
        <v>158</v>
      </c>
      <c r="D155" s="57">
        <v>8</v>
      </c>
      <c r="E155" s="148" t="s">
        <v>142</v>
      </c>
      <c r="F155" s="57">
        <v>1</v>
      </c>
      <c r="G155" s="202">
        <v>240</v>
      </c>
      <c r="H155" s="167">
        <f t="shared" si="6"/>
        <v>240</v>
      </c>
    </row>
    <row r="156" spans="2:8" s="39" customFormat="1" ht="19.5" customHeight="1">
      <c r="B156" s="60">
        <f t="shared" si="7"/>
        <v>25</v>
      </c>
      <c r="C156" s="168" t="s">
        <v>175</v>
      </c>
      <c r="D156" s="57">
        <v>8</v>
      </c>
      <c r="E156" s="148" t="s">
        <v>142</v>
      </c>
      <c r="F156" s="57">
        <v>1</v>
      </c>
      <c r="G156" s="202">
        <v>240</v>
      </c>
      <c r="H156" s="167">
        <f t="shared" si="6"/>
        <v>240</v>
      </c>
    </row>
    <row r="157" spans="2:8" s="39" customFormat="1" ht="19.5" customHeight="1">
      <c r="B157" s="60">
        <f t="shared" si="7"/>
        <v>26</v>
      </c>
      <c r="C157" s="168" t="s">
        <v>176</v>
      </c>
      <c r="D157" s="57">
        <v>8</v>
      </c>
      <c r="E157" s="148" t="s">
        <v>142</v>
      </c>
      <c r="F157" s="57">
        <v>1</v>
      </c>
      <c r="G157" s="202">
        <v>240</v>
      </c>
      <c r="H157" s="167">
        <f t="shared" si="6"/>
        <v>240</v>
      </c>
    </row>
    <row r="158" spans="2:8" s="39" customFormat="1" ht="19.5" customHeight="1">
      <c r="B158" s="60">
        <f t="shared" si="7"/>
        <v>27</v>
      </c>
      <c r="C158" s="168" t="s">
        <v>177</v>
      </c>
      <c r="D158" s="57">
        <v>8</v>
      </c>
      <c r="E158" s="148" t="s">
        <v>142</v>
      </c>
      <c r="F158" s="57">
        <v>1</v>
      </c>
      <c r="G158" s="202">
        <v>240</v>
      </c>
      <c r="H158" s="167">
        <f t="shared" si="6"/>
        <v>240</v>
      </c>
    </row>
    <row r="159" spans="2:8" s="39" customFormat="1" ht="19.5" customHeight="1">
      <c r="B159" s="60">
        <f t="shared" si="7"/>
        <v>28</v>
      </c>
      <c r="C159" s="168" t="s">
        <v>178</v>
      </c>
      <c r="D159" s="57">
        <v>8</v>
      </c>
      <c r="E159" s="148" t="s">
        <v>142</v>
      </c>
      <c r="F159" s="57">
        <v>1</v>
      </c>
      <c r="G159" s="202">
        <v>240</v>
      </c>
      <c r="H159" s="167">
        <f t="shared" si="6"/>
        <v>240</v>
      </c>
    </row>
    <row r="160" spans="2:8" s="39" customFormat="1" ht="18.75" customHeight="1">
      <c r="B160" s="60">
        <f t="shared" si="7"/>
        <v>29</v>
      </c>
      <c r="C160" s="168" t="s">
        <v>179</v>
      </c>
      <c r="D160" s="57">
        <v>8</v>
      </c>
      <c r="E160" s="148" t="s">
        <v>142</v>
      </c>
      <c r="F160" s="57">
        <v>1</v>
      </c>
      <c r="G160" s="202">
        <v>240</v>
      </c>
      <c r="H160" s="167">
        <f t="shared" si="6"/>
        <v>240</v>
      </c>
    </row>
    <row r="161" spans="2:8" s="39" customFormat="1" ht="19.5" customHeight="1">
      <c r="B161" s="60">
        <f t="shared" si="7"/>
        <v>30</v>
      </c>
      <c r="C161" s="168" t="s">
        <v>180</v>
      </c>
      <c r="D161" s="57">
        <v>8</v>
      </c>
      <c r="E161" s="148" t="s">
        <v>142</v>
      </c>
      <c r="F161" s="57">
        <v>1</v>
      </c>
      <c r="G161" s="202">
        <v>240</v>
      </c>
      <c r="H161" s="167">
        <f t="shared" si="6"/>
        <v>240</v>
      </c>
    </row>
    <row r="162" spans="2:8" s="39" customFormat="1" ht="19.5" customHeight="1">
      <c r="B162" s="60">
        <f t="shared" si="7"/>
        <v>31</v>
      </c>
      <c r="C162" s="168" t="s">
        <v>181</v>
      </c>
      <c r="D162" s="57">
        <v>8</v>
      </c>
      <c r="E162" s="148" t="s">
        <v>142</v>
      </c>
      <c r="F162" s="57">
        <v>1</v>
      </c>
      <c r="G162" s="202">
        <v>240</v>
      </c>
      <c r="H162" s="167">
        <f t="shared" si="6"/>
        <v>240</v>
      </c>
    </row>
    <row r="163" spans="2:8" s="39" customFormat="1" ht="22.5" customHeight="1">
      <c r="B163" s="60">
        <f t="shared" si="7"/>
        <v>32</v>
      </c>
      <c r="C163" s="166" t="s">
        <v>160</v>
      </c>
      <c r="D163" s="57">
        <v>3</v>
      </c>
      <c r="E163" s="148" t="s">
        <v>144</v>
      </c>
      <c r="F163" s="57">
        <v>0.1</v>
      </c>
      <c r="G163" s="202">
        <v>113</v>
      </c>
      <c r="H163" s="167">
        <f t="shared" si="6"/>
        <v>113</v>
      </c>
    </row>
    <row r="164" spans="2:8" s="39" customFormat="1" ht="17.25" customHeight="1">
      <c r="B164" s="60">
        <f t="shared" si="7"/>
        <v>33</v>
      </c>
      <c r="C164" s="166" t="s">
        <v>161</v>
      </c>
      <c r="D164" s="57">
        <v>3</v>
      </c>
      <c r="E164" s="148" t="s">
        <v>144</v>
      </c>
      <c r="F164" s="57">
        <v>0.1</v>
      </c>
      <c r="G164" s="202">
        <v>52</v>
      </c>
      <c r="H164" s="167">
        <f t="shared" si="6"/>
        <v>52</v>
      </c>
    </row>
    <row r="165" spans="2:8" s="39" customFormat="1" ht="17.25" customHeight="1">
      <c r="B165" s="60">
        <f t="shared" si="7"/>
        <v>34</v>
      </c>
      <c r="C165" s="166" t="s">
        <v>193</v>
      </c>
      <c r="D165" s="57">
        <v>3</v>
      </c>
      <c r="E165" s="148" t="s">
        <v>144</v>
      </c>
      <c r="F165" s="57">
        <v>0.1</v>
      </c>
      <c r="G165" s="202">
        <v>52</v>
      </c>
      <c r="H165" s="167">
        <f t="shared" ref="H165" si="8">G165</f>
        <v>52</v>
      </c>
    </row>
    <row r="166" spans="2:8" s="39" customFormat="1" ht="18.75" customHeight="1">
      <c r="B166" s="60">
        <f t="shared" si="7"/>
        <v>35</v>
      </c>
      <c r="C166" s="166" t="s">
        <v>162</v>
      </c>
      <c r="D166" s="57">
        <v>1</v>
      </c>
      <c r="E166" s="148" t="s">
        <v>144</v>
      </c>
      <c r="F166" s="57">
        <v>0.1</v>
      </c>
      <c r="G166" s="202">
        <v>52</v>
      </c>
      <c r="H166" s="167">
        <f t="shared" si="6"/>
        <v>52</v>
      </c>
    </row>
    <row r="167" spans="2:8" s="39" customFormat="1" ht="16.5" customHeight="1">
      <c r="B167" s="60">
        <f t="shared" si="7"/>
        <v>36</v>
      </c>
      <c r="C167" s="166" t="s">
        <v>163</v>
      </c>
      <c r="D167" s="57">
        <v>1</v>
      </c>
      <c r="E167" s="148" t="s">
        <v>143</v>
      </c>
      <c r="F167" s="57">
        <v>0.5</v>
      </c>
      <c r="G167" s="202">
        <v>260</v>
      </c>
      <c r="H167" s="167">
        <f t="shared" si="6"/>
        <v>260</v>
      </c>
    </row>
    <row r="168" spans="2:8" s="39" customFormat="1" ht="20.25" customHeight="1">
      <c r="B168" s="60">
        <f t="shared" si="7"/>
        <v>37</v>
      </c>
      <c r="C168" s="166" t="s">
        <v>164</v>
      </c>
      <c r="D168" s="57">
        <v>1</v>
      </c>
      <c r="E168" s="148" t="s">
        <v>144</v>
      </c>
      <c r="F168" s="57">
        <v>0.1</v>
      </c>
      <c r="G168" s="202">
        <v>52</v>
      </c>
      <c r="H168" s="167">
        <f t="shared" si="6"/>
        <v>52</v>
      </c>
    </row>
    <row r="169" spans="2:8" s="39" customFormat="1" ht="20.25" customHeight="1">
      <c r="B169" s="60">
        <f t="shared" si="7"/>
        <v>38</v>
      </c>
      <c r="C169" s="166" t="s">
        <v>194</v>
      </c>
      <c r="D169" s="57">
        <v>1</v>
      </c>
      <c r="E169" s="148" t="s">
        <v>144</v>
      </c>
      <c r="F169" s="57">
        <v>0.1</v>
      </c>
      <c r="G169" s="202">
        <v>52</v>
      </c>
      <c r="H169" s="167">
        <f t="shared" ref="H169" si="9">G169</f>
        <v>52</v>
      </c>
    </row>
    <row r="170" spans="2:8" s="39" customFormat="1" ht="30.75" thickBot="1">
      <c r="B170" s="60">
        <f t="shared" si="7"/>
        <v>39</v>
      </c>
      <c r="C170" s="169" t="s">
        <v>165</v>
      </c>
      <c r="D170" s="80">
        <v>1</v>
      </c>
      <c r="E170" s="151" t="s">
        <v>143</v>
      </c>
      <c r="F170" s="80">
        <v>0.5</v>
      </c>
      <c r="G170" s="203">
        <v>260</v>
      </c>
      <c r="H170" s="167">
        <f t="shared" si="6"/>
        <v>260</v>
      </c>
    </row>
    <row r="171" spans="2:8" s="39" customFormat="1" ht="19.5" customHeight="1" thickBot="1">
      <c r="B171" s="44"/>
      <c r="C171" s="170" t="s">
        <v>141</v>
      </c>
      <c r="D171" s="171"/>
      <c r="E171" s="144"/>
      <c r="F171" s="31"/>
      <c r="G171" s="204"/>
      <c r="H171" s="172"/>
    </row>
    <row r="172" spans="2:8" s="39" customFormat="1">
      <c r="B172" s="60">
        <v>38</v>
      </c>
      <c r="C172" s="168" t="s">
        <v>134</v>
      </c>
      <c r="D172" s="173">
        <v>6</v>
      </c>
      <c r="E172" s="148" t="s">
        <v>144</v>
      </c>
      <c r="F172" s="92">
        <v>0.1</v>
      </c>
      <c r="G172" s="205">
        <v>115</v>
      </c>
      <c r="H172" s="94">
        <f>G172</f>
        <v>115</v>
      </c>
    </row>
    <row r="173" spans="2:8" s="39" customFormat="1">
      <c r="B173" s="60">
        <f>B172+1</f>
        <v>39</v>
      </c>
      <c r="C173" s="168" t="s">
        <v>135</v>
      </c>
      <c r="D173" s="173">
        <v>6</v>
      </c>
      <c r="E173" s="148" t="s">
        <v>144</v>
      </c>
      <c r="F173" s="93">
        <v>0.1</v>
      </c>
      <c r="G173" s="205">
        <v>126</v>
      </c>
      <c r="H173" s="94">
        <f t="shared" ref="H173:H179" si="10">G173</f>
        <v>126</v>
      </c>
    </row>
    <row r="174" spans="2:8" s="39" customFormat="1">
      <c r="B174" s="60">
        <f t="shared" ref="B174:B179" si="11">B173+1</f>
        <v>40</v>
      </c>
      <c r="C174" s="168" t="s">
        <v>136</v>
      </c>
      <c r="D174" s="173">
        <v>6</v>
      </c>
      <c r="E174" s="148" t="s">
        <v>144</v>
      </c>
      <c r="F174" s="93">
        <v>0.1</v>
      </c>
      <c r="G174" s="205">
        <v>100</v>
      </c>
      <c r="H174" s="94">
        <f t="shared" si="10"/>
        <v>100</v>
      </c>
    </row>
    <row r="175" spans="2:8" s="39" customFormat="1">
      <c r="B175" s="60">
        <f t="shared" si="11"/>
        <v>41</v>
      </c>
      <c r="C175" s="168" t="s">
        <v>137</v>
      </c>
      <c r="D175" s="173">
        <v>6</v>
      </c>
      <c r="E175" s="148" t="s">
        <v>144</v>
      </c>
      <c r="F175" s="93">
        <v>0.1</v>
      </c>
      <c r="G175" s="205">
        <v>120</v>
      </c>
      <c r="H175" s="94">
        <f t="shared" si="10"/>
        <v>120</v>
      </c>
    </row>
    <row r="176" spans="2:8" s="39" customFormat="1">
      <c r="B176" s="60">
        <f t="shared" si="11"/>
        <v>42</v>
      </c>
      <c r="C176" s="168" t="s">
        <v>138</v>
      </c>
      <c r="D176" s="173">
        <v>6</v>
      </c>
      <c r="E176" s="148" t="s">
        <v>145</v>
      </c>
      <c r="F176" s="93">
        <v>0.05</v>
      </c>
      <c r="G176" s="205">
        <v>87</v>
      </c>
      <c r="H176" s="94">
        <f t="shared" si="10"/>
        <v>87</v>
      </c>
    </row>
    <row r="177" spans="2:8" s="39" customFormat="1">
      <c r="B177" s="60">
        <f t="shared" si="11"/>
        <v>43</v>
      </c>
      <c r="C177" s="168" t="s">
        <v>139</v>
      </c>
      <c r="D177" s="173">
        <v>6</v>
      </c>
      <c r="E177" s="148" t="s">
        <v>145</v>
      </c>
      <c r="F177" s="93">
        <v>0.05</v>
      </c>
      <c r="G177" s="205">
        <v>65</v>
      </c>
      <c r="H177" s="94">
        <f t="shared" si="10"/>
        <v>65</v>
      </c>
    </row>
    <row r="178" spans="2:8" s="39" customFormat="1">
      <c r="B178" s="60">
        <f t="shared" si="11"/>
        <v>44</v>
      </c>
      <c r="C178" s="168" t="s">
        <v>140</v>
      </c>
      <c r="D178" s="173">
        <v>6</v>
      </c>
      <c r="E178" s="148" t="s">
        <v>145</v>
      </c>
      <c r="F178" s="93">
        <v>0.05</v>
      </c>
      <c r="G178" s="205">
        <v>87</v>
      </c>
      <c r="H178" s="94">
        <f t="shared" si="10"/>
        <v>87</v>
      </c>
    </row>
    <row r="179" spans="2:8" s="39" customFormat="1" ht="15.75" thickBot="1">
      <c r="B179" s="60">
        <f t="shared" si="11"/>
        <v>45</v>
      </c>
      <c r="C179" s="174" t="s">
        <v>146</v>
      </c>
      <c r="D179" s="175">
        <v>6</v>
      </c>
      <c r="E179" s="151" t="s">
        <v>145</v>
      </c>
      <c r="F179" s="130">
        <v>0.05</v>
      </c>
      <c r="G179" s="206">
        <v>78</v>
      </c>
      <c r="H179" s="131">
        <f t="shared" si="10"/>
        <v>78</v>
      </c>
    </row>
    <row r="184" spans="2:8" ht="15.75" thickBot="1"/>
    <row r="185" spans="2:8" ht="44.25" customHeight="1" thickBot="1">
      <c r="B185" s="113" t="s">
        <v>25</v>
      </c>
      <c r="C185" s="83" t="s">
        <v>47</v>
      </c>
      <c r="D185" s="140" t="s">
        <v>0</v>
      </c>
      <c r="E185" s="83" t="s">
        <v>189</v>
      </c>
      <c r="F185" s="140" t="s">
        <v>23</v>
      </c>
      <c r="G185" s="188" t="s">
        <v>68</v>
      </c>
      <c r="H185" s="152" t="s">
        <v>69</v>
      </c>
    </row>
    <row r="186" spans="2:8" ht="24.75" customHeight="1" thickBot="1">
      <c r="B186" s="114"/>
      <c r="C186" s="170" t="s">
        <v>191</v>
      </c>
      <c r="D186" s="31"/>
      <c r="E186" s="144"/>
      <c r="F186" s="31"/>
      <c r="G186" s="189"/>
      <c r="H186" s="153"/>
    </row>
    <row r="187" spans="2:8" ht="30">
      <c r="B187" s="120">
        <v>1</v>
      </c>
      <c r="C187" s="213" t="s">
        <v>183</v>
      </c>
      <c r="D187" s="100" t="s">
        <v>17</v>
      </c>
      <c r="E187" s="164" t="s">
        <v>190</v>
      </c>
      <c r="F187" s="100">
        <v>90</v>
      </c>
      <c r="G187" s="196">
        <v>58</v>
      </c>
      <c r="H187" s="165">
        <f>G187*30</f>
        <v>1740</v>
      </c>
    </row>
    <row r="188" spans="2:8" ht="30">
      <c r="B188" s="118">
        <f>B187+1</f>
        <v>2</v>
      </c>
      <c r="C188" s="134" t="s">
        <v>187</v>
      </c>
      <c r="D188" s="57" t="s">
        <v>36</v>
      </c>
      <c r="E188" s="164" t="s">
        <v>190</v>
      </c>
      <c r="F188" s="100">
        <v>90</v>
      </c>
      <c r="G188" s="197">
        <v>58</v>
      </c>
      <c r="H188" s="165">
        <f>G188*30</f>
        <v>1740</v>
      </c>
    </row>
    <row r="189" spans="2:8" ht="30">
      <c r="B189" s="118">
        <f t="shared" ref="B189:B194" si="12">B188+1</f>
        <v>3</v>
      </c>
      <c r="C189" s="134" t="s">
        <v>184</v>
      </c>
      <c r="D189" s="57" t="s">
        <v>36</v>
      </c>
      <c r="E189" s="164" t="s">
        <v>190</v>
      </c>
      <c r="F189" s="100">
        <v>90</v>
      </c>
      <c r="G189" s="182">
        <v>58</v>
      </c>
      <c r="H189" s="165">
        <f>G189*30</f>
        <v>1740</v>
      </c>
    </row>
    <row r="190" spans="2:8" ht="30">
      <c r="B190" s="118">
        <f t="shared" si="12"/>
        <v>4</v>
      </c>
      <c r="C190" s="134" t="s">
        <v>197</v>
      </c>
      <c r="D190" s="57" t="s">
        <v>36</v>
      </c>
      <c r="E190" s="164" t="s">
        <v>190</v>
      </c>
      <c r="F190" s="100">
        <v>90</v>
      </c>
      <c r="G190" s="182">
        <v>63</v>
      </c>
      <c r="H190" s="165">
        <f>G190*30</f>
        <v>1890</v>
      </c>
    </row>
    <row r="191" spans="2:8" ht="30">
      <c r="B191" s="118">
        <f t="shared" si="12"/>
        <v>5</v>
      </c>
      <c r="C191" s="134" t="s">
        <v>192</v>
      </c>
      <c r="D191" s="57"/>
      <c r="E191" s="164" t="s">
        <v>190</v>
      </c>
      <c r="F191" s="100">
        <v>90</v>
      </c>
      <c r="G191" s="182">
        <v>26</v>
      </c>
      <c r="H191" s="165">
        <f>G191*30</f>
        <v>780</v>
      </c>
    </row>
    <row r="192" spans="2:8" ht="30">
      <c r="B192" s="118">
        <f t="shared" si="12"/>
        <v>6</v>
      </c>
      <c r="C192" s="134" t="s">
        <v>185</v>
      </c>
      <c r="D192" s="57"/>
      <c r="E192" s="164" t="s">
        <v>190</v>
      </c>
      <c r="F192" s="100">
        <v>90</v>
      </c>
      <c r="G192" s="182">
        <v>26</v>
      </c>
      <c r="H192" s="165">
        <f t="shared" ref="H192:H193" si="13">G192*30</f>
        <v>780</v>
      </c>
    </row>
    <row r="193" spans="2:8" ht="30">
      <c r="B193" s="118">
        <f t="shared" si="12"/>
        <v>7</v>
      </c>
      <c r="C193" s="134" t="s">
        <v>186</v>
      </c>
      <c r="D193" s="57"/>
      <c r="E193" s="164" t="s">
        <v>190</v>
      </c>
      <c r="F193" s="100">
        <v>90</v>
      </c>
      <c r="G193" s="182">
        <v>26</v>
      </c>
      <c r="H193" s="165">
        <f t="shared" si="13"/>
        <v>780</v>
      </c>
    </row>
    <row r="194" spans="2:8" ht="30.75" thickBot="1">
      <c r="B194" s="118">
        <f t="shared" si="12"/>
        <v>8</v>
      </c>
      <c r="C194" s="214" t="s">
        <v>188</v>
      </c>
      <c r="D194" s="80"/>
      <c r="E194" s="149" t="s">
        <v>190</v>
      </c>
      <c r="F194" s="142">
        <v>90</v>
      </c>
      <c r="G194" s="211">
        <v>33</v>
      </c>
      <c r="H194" s="212">
        <f>G194*30</f>
        <v>990</v>
      </c>
    </row>
  </sheetData>
  <sheetProtection formatCells="0" formatColumns="0" formatRows="0" insertColumns="0" insertRows="0" insertHyperlinks="0" deleteColumns="0" deleteRows="0" sort="0" autoFilter="0" pivotTables="0"/>
  <autoFilter ref="D3:D13">
    <filterColumn colId="0">
      <filters>
        <filter val="Максим тел.  42-14-14"/>
      </filters>
    </filterColumn>
  </autoFilter>
  <printOptions horizontalCentered="1"/>
  <pageMargins left="0.19685039370078741" right="0.19685039370078741" top="0.19685039370078741" bottom="0.15748031496062992" header="0.15748031496062992" footer="0.19685039370078741"/>
  <pageSetup paperSize="9" scale="70" fitToHeight="2" orientation="portrait" r:id="rId1"/>
  <rowBreaks count="3" manualBreakCount="3">
    <brk id="65" max="16383" man="1"/>
    <brk id="105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Прайсы</vt:lpstr>
      <vt:lpstr>Прайсы!Заголовки_для_печати</vt:lpstr>
      <vt:lpstr>ПРАЙС_ЛИСТ</vt:lpstr>
    </vt:vector>
  </TitlesOfParts>
  <Company>ООО "БПЗ-Регион"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112</cp:lastModifiedBy>
  <cp:lastPrinted>2016-08-04T04:57:28Z</cp:lastPrinted>
  <dcterms:created xsi:type="dcterms:W3CDTF">2013-10-15T06:40:53Z</dcterms:created>
  <dcterms:modified xsi:type="dcterms:W3CDTF">2016-08-04T07:22:26Z</dcterms:modified>
</cp:coreProperties>
</file>