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8325" activeTab="0"/>
  </bookViews>
  <sheets>
    <sheet name="Расчет натяжного потолка" sheetId="1" r:id="rId1"/>
  </sheets>
  <definedNames>
    <definedName name="_1.Выберите_натяжной_потолок">'Расчет натяжного потолка'!$U$5:$U$15</definedName>
    <definedName name="Выбертите_место_монтажа">'Расчет натяжного потолка'!$U$17:$U$18</definedName>
    <definedName name="Количество">'Расчет натяжного потолка'!$V$20:$V$32</definedName>
    <definedName name="количество_углов">'Расчет натяжного потолка'!$U$20:$U$27</definedName>
    <definedName name="CRITERIA" localSheetId="0">'Расчет натяжного потолка'!$U$5:$U$15</definedName>
    <definedName name="Лаковый_Россия_150см" localSheetId="0">'Расчет натяжного потолка'!$U$5:$U$15</definedName>
    <definedName name="ррр">'Расчет натяжного потолка'!#REF!</definedName>
    <definedName name="Скидки">'Расчет натяжного потолка'!$U$32:$U$34</definedName>
  </definedNames>
  <calcPr fullCalcOnLoad="1"/>
</workbook>
</file>

<file path=xl/sharedStrings.xml><?xml version="1.0" encoding="utf-8"?>
<sst xmlns="http://schemas.openxmlformats.org/spreadsheetml/2006/main" count="57" uniqueCount="43">
  <si>
    <t>1.Выберите натяжной потолок</t>
  </si>
  <si>
    <t>пог.м</t>
  </si>
  <si>
    <t>кв.м</t>
  </si>
  <si>
    <t>4.Колличество труб, уходящих в потолок</t>
  </si>
  <si>
    <t>5.Длинна криволинейных участков</t>
  </si>
  <si>
    <t>6.Длинна участков перехода в другой уровень</t>
  </si>
  <si>
    <t>3.Колличество углов в помещении</t>
  </si>
  <si>
    <t>7.Колличество люстр</t>
  </si>
  <si>
    <t>9.Колличество вентиляционных решеток</t>
  </si>
  <si>
    <t>Выберите место монтажа</t>
  </si>
  <si>
    <t>за пределами города</t>
  </si>
  <si>
    <t>10.Устройства потолочной гардины (карниза)</t>
  </si>
  <si>
    <t>11.Прерывание потолка</t>
  </si>
  <si>
    <t>12.Криволинейный переход в другой уровень</t>
  </si>
  <si>
    <t>Лаковый Россия 150см</t>
  </si>
  <si>
    <t>Лаковый Германия 130см</t>
  </si>
  <si>
    <t>Лаковый Германия 180см</t>
  </si>
  <si>
    <t>Лаковый Китай 320см</t>
  </si>
  <si>
    <t>Матовый Россия 150см</t>
  </si>
  <si>
    <t>Матовый Бельгия 270см</t>
  </si>
  <si>
    <t>Матовый Германия 200см</t>
  </si>
  <si>
    <t>Матовый Китай 320см</t>
  </si>
  <si>
    <t>Сатиновый Германия 200см</t>
  </si>
  <si>
    <t>Сатиновый Бельгия 270см</t>
  </si>
  <si>
    <t>Сатиновый Китай 320см</t>
  </si>
  <si>
    <t>10-25кв.м</t>
  </si>
  <si>
    <t>&lt;10кв.м</t>
  </si>
  <si>
    <t>&gt;25кв.м</t>
  </si>
  <si>
    <t>Потолки</t>
  </si>
  <si>
    <t>г.Омск</t>
  </si>
  <si>
    <t>8.Колличество точечных светильников</t>
  </si>
  <si>
    <t>РАСЧЕТ НАТЯЖНОГО ПОТОЛКА</t>
  </si>
  <si>
    <t>Категория скидки</t>
  </si>
  <si>
    <t>Нет скидок</t>
  </si>
  <si>
    <t>Пенсионерам 5%</t>
  </si>
  <si>
    <t>Инвалидам 5%</t>
  </si>
  <si>
    <t>СТОИМОСТЬ НАТЯЖНОГО ПОТОЛКА С МОНТАЖОМ-</t>
  </si>
  <si>
    <t>шт</t>
  </si>
  <si>
    <t>2.Введите площадь помещения*</t>
  </si>
  <si>
    <t>*Монтаж площадью менее 7кв.м +1500 рублей</t>
  </si>
  <si>
    <t>Данный расчет является приблизительным. Точный расчет производится специалистом по факту обмера помещения(ий).</t>
  </si>
  <si>
    <r>
      <t xml:space="preserve">Интерьерная Мастерская "Пятый Угол" г.Омск, ул.10 лет Октября, д.136/1. оф.16 (2 этаж) </t>
    </r>
    <r>
      <rPr>
        <sz val="11"/>
        <color indexed="8"/>
        <rFont val="Arial"/>
        <family val="2"/>
      </rPr>
      <t xml:space="preserve">Натяжные потолки, Теплые полы, Шкафы-купе, Кухни, Экраны для батарей отопления. </t>
    </r>
    <r>
      <rPr>
        <b/>
        <sz val="18"/>
        <color indexed="8"/>
        <rFont val="Arial"/>
        <family val="2"/>
      </rPr>
      <t>Тел.: (3812) 38-09-38, 48-03-84</t>
    </r>
  </si>
  <si>
    <t>Данная программа была скачана с сайта http://www.p-ugol.ru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</si>
</sst>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2" fontId="49" fillId="0" borderId="0" xfId="0" applyNumberFormat="1" applyFont="1" applyAlignment="1">
      <alignment/>
    </xf>
    <xf numFmtId="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0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5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5" fillId="0" borderId="0" xfId="42" applyAlignment="1" applyProtection="1">
      <alignment horizontal="center"/>
      <protection hidden="1"/>
    </xf>
    <xf numFmtId="0" fontId="49" fillId="33" borderId="11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164" fontId="51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-ugo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6"/>
  <sheetViews>
    <sheetView tabSelected="1" zoomScalePageLayoutView="0" workbookViewId="0" topLeftCell="A1">
      <selection activeCell="B5" sqref="B5:D5"/>
    </sheetView>
  </sheetViews>
  <sheetFormatPr defaultColWidth="0" defaultRowHeight="15" zeroHeight="1"/>
  <cols>
    <col min="1" max="1" width="3.7109375" style="1" customWidth="1"/>
    <col min="2" max="2" width="25.7109375" style="1" customWidth="1"/>
    <col min="3" max="3" width="20.7109375" style="1" customWidth="1"/>
    <col min="4" max="4" width="10.7109375" style="2" customWidth="1"/>
    <col min="5" max="5" width="29.140625" style="2" bestFit="1" customWidth="1"/>
    <col min="6" max="6" width="3.7109375" style="1" customWidth="1"/>
    <col min="7" max="16384" width="5.7109375" style="1" hidden="1" customWidth="1"/>
  </cols>
  <sheetData>
    <row r="1" spans="2:5" ht="15">
      <c r="B1" s="20" t="s">
        <v>42</v>
      </c>
      <c r="C1" s="20"/>
      <c r="D1" s="20"/>
      <c r="E1" s="20"/>
    </row>
    <row r="2" spans="2:5" ht="30" customHeight="1">
      <c r="B2" s="19" t="s">
        <v>40</v>
      </c>
      <c r="C2" s="19"/>
      <c r="D2" s="19"/>
      <c r="E2" s="19"/>
    </row>
    <row r="3" spans="2:5" ht="15">
      <c r="B3" s="14" t="s">
        <v>31</v>
      </c>
      <c r="C3" s="14"/>
      <c r="D3" s="14"/>
      <c r="E3" s="14"/>
    </row>
    <row r="4" spans="21:24" ht="15" thickBot="1">
      <c r="U4" s="1" t="s">
        <v>28</v>
      </c>
      <c r="V4" s="1" t="s">
        <v>26</v>
      </c>
      <c r="W4" s="1" t="s">
        <v>25</v>
      </c>
      <c r="X4" s="1" t="s">
        <v>27</v>
      </c>
    </row>
    <row r="5" spans="2:24" ht="15" thickBot="1">
      <c r="B5" s="12" t="s">
        <v>9</v>
      </c>
      <c r="C5" s="12"/>
      <c r="D5" s="15"/>
      <c r="E5" s="21" t="s">
        <v>29</v>
      </c>
      <c r="P5" s="2" t="s">
        <v>26</v>
      </c>
      <c r="Q5" s="2" t="s">
        <v>25</v>
      </c>
      <c r="R5" s="2" t="s">
        <v>27</v>
      </c>
      <c r="S5" s="2"/>
      <c r="U5" s="1" t="s">
        <v>14</v>
      </c>
      <c r="V5" s="1">
        <v>450</v>
      </c>
      <c r="W5" s="1">
        <v>390</v>
      </c>
      <c r="X5" s="1">
        <v>350</v>
      </c>
    </row>
    <row r="6" spans="2:24" ht="15" thickBot="1">
      <c r="B6" s="4"/>
      <c r="C6" s="4"/>
      <c r="D6" s="3"/>
      <c r="E6" s="22"/>
      <c r="H6" s="7">
        <v>0</v>
      </c>
      <c r="I6" s="7">
        <v>0.05</v>
      </c>
      <c r="P6" s="1">
        <f>VLOOKUP(E7,U5:X15,2,FALSE)</f>
        <v>450</v>
      </c>
      <c r="Q6" s="1">
        <f>VLOOKUP(E7,U5:X15,3,FALSE)</f>
        <v>390</v>
      </c>
      <c r="R6" s="1">
        <f>VLOOKUP(E7,U5:X15,4,FALSE)</f>
        <v>350</v>
      </c>
      <c r="U6" s="1" t="s">
        <v>15</v>
      </c>
      <c r="V6" s="1">
        <v>680</v>
      </c>
      <c r="W6" s="1">
        <v>600</v>
      </c>
      <c r="X6" s="1">
        <v>550</v>
      </c>
    </row>
    <row r="7" spans="2:24" ht="15" thickBot="1">
      <c r="B7" s="16" t="s">
        <v>0</v>
      </c>
      <c r="C7" s="16"/>
      <c r="D7" s="17"/>
      <c r="E7" s="21" t="s">
        <v>14</v>
      </c>
      <c r="G7" s="1">
        <f>IF(E9&lt;=10,P6,IF(E9&gt;=25,R6,Q6))</f>
        <v>450</v>
      </c>
      <c r="U7" s="1" t="s">
        <v>16</v>
      </c>
      <c r="V7" s="1">
        <v>680</v>
      </c>
      <c r="W7" s="1">
        <v>600</v>
      </c>
      <c r="X7" s="1">
        <v>550</v>
      </c>
    </row>
    <row r="8" spans="2:24" ht="15" thickBot="1">
      <c r="B8" s="4"/>
      <c r="C8" s="4"/>
      <c r="D8" s="3"/>
      <c r="E8" s="22"/>
      <c r="U8" s="1" t="s">
        <v>17</v>
      </c>
      <c r="V8" s="1">
        <v>800</v>
      </c>
      <c r="W8" s="1">
        <v>700</v>
      </c>
      <c r="X8" s="1">
        <v>670</v>
      </c>
    </row>
    <row r="9" spans="2:24" ht="15" thickBot="1">
      <c r="B9" s="8" t="s">
        <v>38</v>
      </c>
      <c r="C9" s="8"/>
      <c r="D9" s="10" t="s">
        <v>2</v>
      </c>
      <c r="E9" s="21">
        <v>0</v>
      </c>
      <c r="G9" s="6"/>
      <c r="H9" s="1">
        <f>IF(E9&lt;=7,G7*E9+1500,G7*E9)</f>
        <v>1500</v>
      </c>
      <c r="I9" s="1">
        <f>IF(E9&lt;=7,G7*0.95*E9+1500,G7*0.95*E9)</f>
        <v>1500</v>
      </c>
      <c r="U9" s="1" t="s">
        <v>18</v>
      </c>
      <c r="V9" s="1">
        <v>450</v>
      </c>
      <c r="W9" s="1">
        <v>390</v>
      </c>
      <c r="X9" s="1">
        <v>350</v>
      </c>
    </row>
    <row r="10" spans="2:24" ht="15" thickBot="1">
      <c r="B10" s="4"/>
      <c r="C10" s="4"/>
      <c r="D10" s="3"/>
      <c r="E10" s="22"/>
      <c r="U10" s="1" t="s">
        <v>20</v>
      </c>
      <c r="V10" s="1">
        <v>700</v>
      </c>
      <c r="W10" s="1">
        <v>600</v>
      </c>
      <c r="X10" s="1">
        <v>550</v>
      </c>
    </row>
    <row r="11" spans="2:24" ht="15" thickBot="1">
      <c r="B11" s="8" t="s">
        <v>6</v>
      </c>
      <c r="C11" s="8"/>
      <c r="D11" s="10" t="s">
        <v>37</v>
      </c>
      <c r="E11" s="21">
        <v>4</v>
      </c>
      <c r="G11" s="1">
        <v>100</v>
      </c>
      <c r="H11" s="1">
        <f>G11*(E11-4)</f>
        <v>0</v>
      </c>
      <c r="U11" s="1" t="s">
        <v>19</v>
      </c>
      <c r="V11" s="1">
        <v>700</v>
      </c>
      <c r="W11" s="1">
        <v>600</v>
      </c>
      <c r="X11" s="1">
        <v>550</v>
      </c>
    </row>
    <row r="12" spans="2:24" ht="15" thickBot="1">
      <c r="B12" s="4"/>
      <c r="C12" s="4"/>
      <c r="D12" s="3"/>
      <c r="E12" s="22"/>
      <c r="U12" s="1" t="s">
        <v>21</v>
      </c>
      <c r="V12" s="1">
        <v>800</v>
      </c>
      <c r="W12" s="1">
        <v>700</v>
      </c>
      <c r="X12" s="1">
        <v>670</v>
      </c>
    </row>
    <row r="13" spans="2:24" ht="15" thickBot="1">
      <c r="B13" s="8" t="s">
        <v>3</v>
      </c>
      <c r="C13" s="8"/>
      <c r="D13" s="10" t="s">
        <v>37</v>
      </c>
      <c r="E13" s="21">
        <v>0</v>
      </c>
      <c r="G13" s="1">
        <v>200</v>
      </c>
      <c r="H13" s="1">
        <f>G13*E13</f>
        <v>0</v>
      </c>
      <c r="U13" s="1" t="s">
        <v>22</v>
      </c>
      <c r="V13" s="1">
        <v>700</v>
      </c>
      <c r="W13" s="1">
        <v>600</v>
      </c>
      <c r="X13" s="1">
        <v>580</v>
      </c>
    </row>
    <row r="14" spans="2:24" ht="15" thickBot="1">
      <c r="B14" s="4"/>
      <c r="C14" s="4"/>
      <c r="D14" s="3"/>
      <c r="E14" s="22"/>
      <c r="U14" s="1" t="s">
        <v>23</v>
      </c>
      <c r="V14" s="1">
        <v>700</v>
      </c>
      <c r="W14" s="1">
        <v>600</v>
      </c>
      <c r="X14" s="1">
        <v>580</v>
      </c>
    </row>
    <row r="15" spans="2:24" ht="15" thickBot="1">
      <c r="B15" s="8" t="s">
        <v>4</v>
      </c>
      <c r="C15" s="8"/>
      <c r="D15" s="10" t="s">
        <v>1</v>
      </c>
      <c r="E15" s="21"/>
      <c r="G15" s="1">
        <v>500</v>
      </c>
      <c r="H15" s="6">
        <f>G15*E15</f>
        <v>0</v>
      </c>
      <c r="U15" s="1" t="s">
        <v>24</v>
      </c>
      <c r="V15" s="1">
        <v>800</v>
      </c>
      <c r="W15" s="1">
        <v>700</v>
      </c>
      <c r="X15" s="1">
        <v>670</v>
      </c>
    </row>
    <row r="16" spans="2:5" ht="15" thickBot="1">
      <c r="B16" s="4"/>
      <c r="C16" s="4"/>
      <c r="D16" s="3"/>
      <c r="E16" s="22"/>
    </row>
    <row r="17" spans="2:21" ht="15" thickBot="1">
      <c r="B17" s="8" t="s">
        <v>5</v>
      </c>
      <c r="C17" s="8"/>
      <c r="D17" s="10" t="s">
        <v>1</v>
      </c>
      <c r="E17" s="21"/>
      <c r="G17" s="1">
        <v>1000</v>
      </c>
      <c r="H17" s="1">
        <f>G17*E17</f>
        <v>0</v>
      </c>
      <c r="U17" s="1" t="s">
        <v>10</v>
      </c>
    </row>
    <row r="18" spans="2:21" ht="15" thickBot="1">
      <c r="B18" s="4"/>
      <c r="C18" s="4"/>
      <c r="D18" s="3"/>
      <c r="E18" s="22"/>
      <c r="U18" s="1" t="s">
        <v>29</v>
      </c>
    </row>
    <row r="19" spans="2:8" ht="15" thickBot="1">
      <c r="B19" s="8" t="s">
        <v>7</v>
      </c>
      <c r="C19" s="8"/>
      <c r="D19" s="10" t="s">
        <v>37</v>
      </c>
      <c r="E19" s="21">
        <v>0</v>
      </c>
      <c r="G19" s="1">
        <v>300</v>
      </c>
      <c r="H19" s="1">
        <f aca="true" t="shared" si="0" ref="H19:H31">G19*E19</f>
        <v>0</v>
      </c>
    </row>
    <row r="20" spans="2:22" ht="15" thickBot="1">
      <c r="B20" s="4"/>
      <c r="C20" s="4"/>
      <c r="D20" s="3"/>
      <c r="E20" s="22"/>
      <c r="U20" s="1">
        <v>4</v>
      </c>
      <c r="V20" s="1">
        <v>0</v>
      </c>
    </row>
    <row r="21" spans="2:22" ht="15" thickBot="1">
      <c r="B21" s="8" t="s">
        <v>30</v>
      </c>
      <c r="C21" s="8"/>
      <c r="D21" s="10" t="s">
        <v>37</v>
      </c>
      <c r="E21" s="21">
        <v>0</v>
      </c>
      <c r="G21" s="1">
        <v>350</v>
      </c>
      <c r="H21" s="1">
        <f t="shared" si="0"/>
        <v>0</v>
      </c>
      <c r="U21" s="1">
        <v>5</v>
      </c>
      <c r="V21" s="1">
        <v>1</v>
      </c>
    </row>
    <row r="22" spans="2:22" ht="15" thickBot="1">
      <c r="B22" s="4"/>
      <c r="C22" s="4"/>
      <c r="D22" s="3"/>
      <c r="E22" s="22"/>
      <c r="U22" s="1">
        <v>6</v>
      </c>
      <c r="V22" s="1">
        <v>2</v>
      </c>
    </row>
    <row r="23" spans="2:22" ht="15" thickBot="1">
      <c r="B23" s="8" t="s">
        <v>8</v>
      </c>
      <c r="C23" s="8"/>
      <c r="D23" s="10" t="s">
        <v>37</v>
      </c>
      <c r="E23" s="21">
        <v>0</v>
      </c>
      <c r="G23" s="1">
        <v>350</v>
      </c>
      <c r="H23" s="1">
        <f t="shared" si="0"/>
        <v>0</v>
      </c>
      <c r="U23" s="1">
        <v>7</v>
      </c>
      <c r="V23" s="1">
        <v>3</v>
      </c>
    </row>
    <row r="24" spans="2:22" ht="15" thickBot="1">
      <c r="B24" s="4"/>
      <c r="C24" s="4"/>
      <c r="D24" s="3"/>
      <c r="E24" s="22"/>
      <c r="U24" s="1">
        <v>8</v>
      </c>
      <c r="V24" s="1">
        <v>4</v>
      </c>
    </row>
    <row r="25" spans="2:22" ht="15" thickBot="1">
      <c r="B25" s="8" t="s">
        <v>11</v>
      </c>
      <c r="C25" s="8"/>
      <c r="D25" s="10" t="s">
        <v>1</v>
      </c>
      <c r="E25" s="21"/>
      <c r="G25" s="1">
        <v>300</v>
      </c>
      <c r="H25" s="1">
        <f t="shared" si="0"/>
        <v>0</v>
      </c>
      <c r="U25" s="1">
        <v>9</v>
      </c>
      <c r="V25" s="1">
        <v>5</v>
      </c>
    </row>
    <row r="26" spans="2:22" ht="15" thickBot="1">
      <c r="B26" s="4"/>
      <c r="C26" s="4"/>
      <c r="D26" s="3"/>
      <c r="E26" s="22"/>
      <c r="U26" s="1">
        <v>10</v>
      </c>
      <c r="V26" s="1">
        <v>6</v>
      </c>
    </row>
    <row r="27" spans="2:22" ht="15" thickBot="1">
      <c r="B27" s="8" t="s">
        <v>12</v>
      </c>
      <c r="C27" s="8"/>
      <c r="D27" s="10" t="s">
        <v>1</v>
      </c>
      <c r="E27" s="21"/>
      <c r="G27" s="1">
        <v>500</v>
      </c>
      <c r="H27" s="1">
        <f t="shared" si="0"/>
        <v>0</v>
      </c>
      <c r="U27" s="1">
        <v>11</v>
      </c>
      <c r="V27" s="1">
        <v>7</v>
      </c>
    </row>
    <row r="28" spans="2:22" ht="15" thickBot="1">
      <c r="B28" s="4"/>
      <c r="C28" s="4"/>
      <c r="D28" s="3"/>
      <c r="E28" s="22"/>
      <c r="V28" s="1">
        <v>8</v>
      </c>
    </row>
    <row r="29" spans="2:22" ht="15" thickBot="1">
      <c r="B29" s="8" t="s">
        <v>13</v>
      </c>
      <c r="C29" s="8"/>
      <c r="D29" s="10" t="s">
        <v>1</v>
      </c>
      <c r="E29" s="21"/>
      <c r="G29" s="1">
        <v>2000</v>
      </c>
      <c r="H29" s="1">
        <f t="shared" si="0"/>
        <v>0</v>
      </c>
      <c r="V29" s="1">
        <v>9</v>
      </c>
    </row>
    <row r="30" spans="2:22" ht="15" thickBot="1">
      <c r="B30" s="4"/>
      <c r="C30" s="4"/>
      <c r="D30" s="3"/>
      <c r="E30" s="22"/>
      <c r="V30" s="1">
        <v>10</v>
      </c>
    </row>
    <row r="31" spans="2:22" ht="15" thickBot="1">
      <c r="B31" s="8" t="str">
        <f>IF(E5="За пределами города","13.Введите расстояние до места установки"," ")</f>
        <v> </v>
      </c>
      <c r="C31" s="8"/>
      <c r="D31" s="10" t="str">
        <f>IF(E5="за пределами города","км "," ")</f>
        <v> </v>
      </c>
      <c r="E31" s="21"/>
      <c r="G31" s="1">
        <v>20</v>
      </c>
      <c r="H31" s="1">
        <f t="shared" si="0"/>
        <v>0</v>
      </c>
      <c r="V31" s="1">
        <v>11</v>
      </c>
    </row>
    <row r="32" spans="5:22" ht="14.25">
      <c r="E32" s="22"/>
      <c r="U32" s="1" t="s">
        <v>33</v>
      </c>
      <c r="V32" s="1">
        <v>12</v>
      </c>
    </row>
    <row r="33" spans="2:21" ht="15.75">
      <c r="B33" s="5"/>
      <c r="C33" s="13" t="s">
        <v>32</v>
      </c>
      <c r="D33" s="13"/>
      <c r="E33" s="23" t="s">
        <v>33</v>
      </c>
      <c r="G33" s="6"/>
      <c r="H33" s="1">
        <f>SUM(H9:H32)</f>
        <v>1500</v>
      </c>
      <c r="I33" s="1">
        <f>I9+SUM(H11:H31)</f>
        <v>1500</v>
      </c>
      <c r="U33" s="1" t="s">
        <v>34</v>
      </c>
    </row>
    <row r="34" spans="2:21" ht="14.25">
      <c r="B34" s="11" t="s">
        <v>39</v>
      </c>
      <c r="U34" s="1" t="s">
        <v>35</v>
      </c>
    </row>
    <row r="35" spans="2:5" ht="20.25">
      <c r="B35" s="12" t="s">
        <v>36</v>
      </c>
      <c r="C35" s="12"/>
      <c r="D35" s="12"/>
      <c r="E35" s="9">
        <f>IF(E33="Нет скидок",H33,I33)</f>
        <v>1500</v>
      </c>
    </row>
    <row r="36" spans="2:5" ht="50.25" customHeight="1">
      <c r="B36" s="18" t="s">
        <v>41</v>
      </c>
      <c r="C36" s="18"/>
      <c r="D36" s="18"/>
      <c r="E36" s="18"/>
    </row>
    <row r="37" ht="14.25" hidden="1"/>
    <row r="38" ht="14.25" hidden="1"/>
    <row r="39" ht="14.25" hidden="1"/>
    <row r="40" ht="14.25" hidden="1"/>
  </sheetData>
  <sheetProtection password="C336" sheet="1" formatCells="0" formatColumns="0" formatRows="0" insertColumns="0" insertRows="0" insertHyperlinks="0" deleteColumns="0" deleteRows="0" sort="0" autoFilter="0" pivotTables="0"/>
  <mergeCells count="8">
    <mergeCell ref="B2:E2"/>
    <mergeCell ref="B36:E36"/>
    <mergeCell ref="B1:E1"/>
    <mergeCell ref="B35:D35"/>
    <mergeCell ref="C33:D33"/>
    <mergeCell ref="B3:E3"/>
    <mergeCell ref="B5:D5"/>
    <mergeCell ref="B7:D7"/>
  </mergeCells>
  <dataValidations count="5">
    <dataValidation type="list" allowBlank="1" showInputMessage="1" showErrorMessage="1" sqref="E11">
      <formula1>количество_углов</formula1>
    </dataValidation>
    <dataValidation type="list" allowBlank="1" showInputMessage="1" showErrorMessage="1" sqref="E13 E23 E21 E19">
      <formula1>Количество</formula1>
    </dataValidation>
    <dataValidation type="list" allowBlank="1" showInputMessage="1" showErrorMessage="1" sqref="E7">
      <formula1>_1.Выберите_натяжной_потолок</formula1>
    </dataValidation>
    <dataValidation type="list" allowBlank="1" showInputMessage="1" showErrorMessage="1" sqref="E5">
      <formula1>Выбертите_место_монтажа</formula1>
    </dataValidation>
    <dataValidation type="list" allowBlank="1" showInputMessage="1" showErrorMessage="1" sqref="E33">
      <formula1>Скидки</formula1>
    </dataValidation>
  </dataValidations>
  <hyperlinks>
    <hyperlink ref="B1:E1" r:id="rId1" display="Данная программа была скачана с сайта http://www.p-ugo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Котеночек</dc:creator>
  <cp:keywords/>
  <dc:description/>
  <cp:lastModifiedBy>Пятый Угол</cp:lastModifiedBy>
  <dcterms:created xsi:type="dcterms:W3CDTF">2010-11-24T16:19:55Z</dcterms:created>
  <dcterms:modified xsi:type="dcterms:W3CDTF">2010-11-29T09:57:20Z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